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8975" windowHeight="12120"/>
  </bookViews>
  <sheets>
    <sheet name="Доходы_2022" sheetId="2" r:id="rId1"/>
  </sheets>
  <definedNames>
    <definedName name="_xlnm.Print_Titles" localSheetId="0">Доходы_2022!$5:$6</definedName>
    <definedName name="_xlnm.Print_Area" localSheetId="0">Доходы_2022!$A$1:$D$183</definedName>
  </definedNames>
  <calcPr calcId="124519" iterate="1"/>
</workbook>
</file>

<file path=xl/calcChain.xml><?xml version="1.0" encoding="utf-8"?>
<calcChain xmlns="http://schemas.openxmlformats.org/spreadsheetml/2006/main">
  <c r="D183" i="2"/>
  <c r="E166"/>
  <c r="E158"/>
  <c r="E156"/>
  <c r="E151"/>
  <c r="E148"/>
  <c r="E132"/>
  <c r="E130"/>
  <c r="E129"/>
  <c r="E126"/>
  <c r="E120"/>
  <c r="E119"/>
  <c r="E116"/>
  <c r="E113"/>
  <c r="E108"/>
  <c r="E106"/>
  <c r="E105"/>
  <c r="E102"/>
  <c r="E88"/>
  <c r="E82"/>
  <c r="E33"/>
</calcChain>
</file>

<file path=xl/sharedStrings.xml><?xml version="1.0" encoding="utf-8"?>
<sst xmlns="http://schemas.openxmlformats.org/spreadsheetml/2006/main" count="486" uniqueCount="302">
  <si>
    <t>Невыясненные поступления</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</si>
  <si>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</si>
  <si>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Прочие неналоговые доходы бюджетов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</si>
  <si>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t>
  </si>
  <si>
    <t>Прочие доходы от компенсации затрат бюджетов муниципальных районов</t>
  </si>
  <si>
    <t>Денежные взыскания за нарушение законодательства РФ  об административных правонарушениях</t>
  </si>
  <si>
    <t>Прочие поступления от денкжных взысканий (штрафов)   правонарушения  дорожного движения</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</si>
  <si>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</si>
  <si>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Целевые сборы сгаждан и предприятий учрежд и организ на содержание милиции, на благоустройство территории на нужды образования и другие цели, мобилизуемые на территориях мун р</t>
  </si>
  <si>
    <t>Налог с имущества, переходящего в порядке наследования или дарения</t>
  </si>
  <si>
    <t xml:space="preserve">Налог на имущество предприятий </t>
  </si>
  <si>
    <t>Налог на прибыль организаций, зачислявшийся до 1 января 2005 года в местные бюджеты, мобилизуемый на территориях муниципальных районов</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</si>
  <si>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</si>
  <si>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Единый налог на вмененный доход для отдельных видов деятельности</t>
  </si>
  <si>
    <t>Налог, взимаемый с налогоплательщиков, выбравших в качестве налогообложения доходы уменьшенные на величину расходов (за налоговые периоды, истекшие до 1 января 2011 года)</t>
  </si>
  <si>
    <t>Налог, взимаемый с налогоплательщиков, выбравших в качестве объекта налогообложения доходы (за налоговые периоды, истекшие до 1 января 2011 г.)</t>
  </si>
  <si>
    <t>Налог, взимаемый с налогоплательщиков, выбравших в качестве объекта налогообложения доходы</t>
  </si>
  <si>
    <t>Субвенции бюджетам муниципальных районов на выполнение передаваемых полномочий субъектов Российской Федерации</t>
  </si>
  <si>
    <t>Прочие субсидии бюджетам муниципальных районов</t>
  </si>
  <si>
    <t>Плата за сбросы загрязняющих веществ в водные объекты</t>
  </si>
  <si>
    <t>Плата за выбросы загрязняющих веществ в атмосферный воздух передвижными объектами</t>
  </si>
  <si>
    <t>Плата за выбросы загрязняющих веществ в атмосферный воздух стационарными объектами</t>
  </si>
  <si>
    <t>Денежные взыскания (штрафы) за нарушение законодательства РФ об охране и использовании животного мира</t>
  </si>
  <si>
    <t>Наименование кода дохода</t>
  </si>
  <si>
    <t>администратор поступлений</t>
  </si>
  <si>
    <t>доходы бюджета района</t>
  </si>
  <si>
    <t>Исполнено</t>
  </si>
  <si>
    <t>037</t>
  </si>
  <si>
    <t>045</t>
  </si>
  <si>
    <t>048</t>
  </si>
  <si>
    <t>114</t>
  </si>
  <si>
    <t>141</t>
  </si>
  <si>
    <t>182</t>
  </si>
  <si>
    <t>188</t>
  </si>
  <si>
    <t>192</t>
  </si>
  <si>
    <t>193</t>
  </si>
  <si>
    <t>199</t>
  </si>
  <si>
    <t>322</t>
  </si>
  <si>
    <t>11690050050000140</t>
  </si>
  <si>
    <t>11625030010000140</t>
  </si>
  <si>
    <t>11643000016000140</t>
  </si>
  <si>
    <t>11701050050000180</t>
  </si>
  <si>
    <t>20203069050000151</t>
  </si>
  <si>
    <t>11628000016000140</t>
  </si>
  <si>
    <t>11690050056000140</t>
  </si>
  <si>
    <t>10102020013000110</t>
  </si>
  <si>
    <t>10501011011000110</t>
  </si>
  <si>
    <t>10501012012000110</t>
  </si>
  <si>
    <t>10501012013000110</t>
  </si>
  <si>
    <t>10501022011000110</t>
  </si>
  <si>
    <t>10501022012000110</t>
  </si>
  <si>
    <t>10501022013000110</t>
  </si>
  <si>
    <t>10502010024000110</t>
  </si>
  <si>
    <t>10502020023000110</t>
  </si>
  <si>
    <t>10803010011000110</t>
  </si>
  <si>
    <t>10901030051000110</t>
  </si>
  <si>
    <t>10901030052000110</t>
  </si>
  <si>
    <t>10901030053000110</t>
  </si>
  <si>
    <t>10904010022000110</t>
  </si>
  <si>
    <t>10904040011000110</t>
  </si>
  <si>
    <t>10907033052000110</t>
  </si>
  <si>
    <t>11603010016000140</t>
  </si>
  <si>
    <t>11606000016000140</t>
  </si>
  <si>
    <t>11630014016000140</t>
  </si>
  <si>
    <t>11630030016000140</t>
  </si>
  <si>
    <t>11406013100000430</t>
  </si>
  <si>
    <t>11402052050000440</t>
  </si>
  <si>
    <t>ФИНАНСОВОЕ УПРАВЛЕНИЕ РАЙОНА</t>
  </si>
  <si>
    <t>МИНИСТЕРСТВО ВНУТРЕННИХ ДЕЛ РОССИЙСКОЙ ФЕДЕРАЦИИ</t>
  </si>
  <si>
    <t>ФЕДЕРАЛЬНАЯ МИГРАЦИОННАЯ СЛУЖБА</t>
  </si>
  <si>
    <t>КОМИТЕТ ПО УПРАВЛЕНИЮ МУНИЦИПАЛЬНЫМ ИМУЩЕСТВОМ РАЙОНА</t>
  </si>
  <si>
    <t>ФЕДЕРАЛЬНАЯ СЛУЖБА СУДЕБНЫХ ПРИСТАВОВ</t>
  </si>
  <si>
    <t>УПРАВЛЕНИЕ ВЕТЕРИНАРИИ С ГОСУДАРСТВЕННОЙ ВЕТЕРИНАРНОЙ ИНСПЕКЦИЕЙ                          ВОЛОГОДСКОЙ ОБЛАСТИ</t>
  </si>
  <si>
    <t>ФЕДЕРАЛЬНАЯ СЛУЖБА ПО НАДЗОРУ В СФЕРЕ ПРИРОДОПОЛЬЗОВАНИЯ</t>
  </si>
  <si>
    <t>Код бюджетной классификации</t>
  </si>
  <si>
    <t>ФЕДЕРАЛЬНАЯ СЛУЖБА ПО НАДЗОРУ В СФЕРЕ ЗАЩИТЫ ПРАВ ПОТРЕБИТЕЛЕЙ                                                                               И БЛАГОПОЛУЧИЯ ЧЕЛОВЕКА</t>
  </si>
  <si>
    <t>Субвенции бюджетам муниципальных районов на обеспечение жильем отдельных категорий граждан, установленных ФЗ от 12.01.95 г. № 5-ФЗ "О ветеранах", в соответствии с Указом Президента РФ  от 07.05.2008 г. № 714 "Об обеспечении жильем ветеранов Великов Отечественной войны 1941-1945 годов"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</si>
  <si>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</si>
  <si>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</si>
  <si>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Доходы от реализации имущества,находящегося в оперативном управлении учреждений</t>
  </si>
  <si>
    <t>Доходы от реализации иного имущества, находящегося в собственности муниципальных районов (за исключениеи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</si>
  <si>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ФЕДЕРАЛЬНОЕ КАЗНАЧЕЙСТВО</t>
  </si>
  <si>
    <t>100</t>
  </si>
  <si>
    <t>ФЕДЕРАЛЬНАЯ СЛУЖБА ГОСУДАРСТВЕННОЙ РЕГИСТРАЦИИ,КАДАСТРА И КАРТОГРАФИИ</t>
  </si>
  <si>
    <t>321</t>
  </si>
  <si>
    <t>11625060016000140</t>
  </si>
  <si>
    <t>Субвенции бюджетам муниципальных районов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1941-1945 годов"</t>
  </si>
  <si>
    <t>11406013130000430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</si>
  <si>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</si>
  <si>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имущуству  </t>
  </si>
  <si>
    <t>11406025050000430</t>
  </si>
  <si>
    <t>Доходы от продажи земельных участков, находящихся в собственности муниципальных районов (за исключением земельных участков муниципальных автономных учреждений)</t>
  </si>
  <si>
    <t>10503010012100110</t>
  </si>
  <si>
    <t>АДМИНИСТРАЦИЯ  МУНИЦИПАЛЬНОГО ОБРАЗОВАНИЯ ПОСЕЛОК САЗОНОВО</t>
  </si>
  <si>
    <t>078</t>
  </si>
  <si>
    <t>АДМИНИСТРАЦИЯ  МУНИЦИПАЛЬНОГО ОБРАЗОВАНИЯ ПОСЕЛОК ЧАГОДА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</si>
  <si>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</si>
  <si>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</si>
  <si>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102</t>
  </si>
  <si>
    <t>АДМИНИСТРАЦИЯ БЕЛОКРЕСТСКОГО СЕЛЬСКОГО ПОСЕЛЕНИЯ</t>
  </si>
  <si>
    <t>115</t>
  </si>
  <si>
    <t>10503010013000110</t>
  </si>
  <si>
    <t>АДМИНИСТРАЦИЯ ПЕРВОМАЙСКОГО СЕЛЬСКОГО ПОСЕЛЕНИЯ</t>
  </si>
  <si>
    <t>075</t>
  </si>
  <si>
    <t>076</t>
  </si>
  <si>
    <t>ФЕДЕРАЛЬНОЕ АГЕНСТВО ПО РЫБОЛОВСТВУ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</si>
  <si>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</si>
  <si>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</si>
  <si>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</si>
  <si>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</si>
  <si>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Единый налог на вмененный доход для отдельных видов деятельности (прочие поступления)</t>
  </si>
  <si>
    <t>1050202021000110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</si>
  <si>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</si>
  <si>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</si>
  <si>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</si>
  <si>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</si>
  <si>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</si>
  <si>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10807150011000110</t>
  </si>
  <si>
    <t>Государственная пошлина за выдачу разрешения на установку рекламной конструкции</t>
  </si>
  <si>
    <t xml:space="preserve">Прочие поступления от денежных взысканий (штрафов) и иных сумм в возмещение ущерба, зачисляемые в бюджеты муниципальных районов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</si>
  <si>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</si>
  <si>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018</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</si>
  <si>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</si>
  <si>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ФЕДЕРАЛЬНАЯ АНТИМОНОПОЛЬНАЯ СЛУЖБА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</si>
  <si>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</si>
  <si>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t>
  </si>
  <si>
    <t>11633050056000140</t>
  </si>
  <si>
    <t>Налог, взимаемый с налогоплательщиков, выбравших в качестве объекта налогообложения доходы (за налоговые периоды, истекшие до 1 января 2011 г.) (суммы денежных взысканий(штрафов) по соответствующему платежу согласно зак-ва РФ)</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</si>
  <si>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платежа(перерасчеты,недоимка и задолженность по соответствующему платежу,в ом числе по отмененному)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</si>
  <si>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</si>
  <si>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</si>
  <si>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</si>
  <si>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РФ об административных правонарушениях,предусмотренные статьей 20.25 Кодекса РФ об административных правонарушениях</t>
  </si>
  <si>
    <t xml:space="preserve">Плата за размещение отходов производства </t>
  </si>
  <si>
    <t xml:space="preserve">Денежные взыскания (штрафы) за нарушение земельного законодательства </t>
  </si>
  <si>
    <t>Субсидии бюджетам муниципальных районов на поддержку отрасли культуры</t>
  </si>
  <si>
    <t>Субвенции бюджетам муниципальных районов на осуществление полномочий по составлению(изменению) списков кандидатов в присяжные заседатели федеральных судов общей юрисдикции в Российской Федерации</t>
  </si>
  <si>
    <t xml:space="preserve">Прочие межбюджетные трансферты  бюджетам муниципальных районов </t>
  </si>
  <si>
    <t>10102010014000100</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</si>
  <si>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(суммы денежных взысканий (штрафов) по соотв.платежу)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</si>
  <si>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(прочие поступления)</t>
  </si>
  <si>
    <t>Налог, взимаемый с налогоплательщиков, выбравших в качестве налогообложения доходы уменьшенные на величину расходов (за налоговые периоды, истекшие до 1 января 2011 года)(пени по соответствующему платежу)</t>
  </si>
  <si>
    <t>Доходы от сдачи в аренду имущества, составляющего казну муниципальных районов (за исключением земельных участков)</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</si>
  <si>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</si>
  <si>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Плата за размещение твердых коммунальных отходов</t>
  </si>
  <si>
    <t>11201000010000120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</si>
  <si>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</si>
  <si>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</si>
  <si>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</si>
  <si>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проведение комплексных кадастровых работ</t>
  </si>
  <si>
    <t>Субсидии бюджетам муниципальных районов на реализацию программ  формирования современной городской среды</t>
  </si>
  <si>
    <t>20225519050000150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</si>
  <si>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</si>
  <si>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Межбюджетные трансферты, передаваемые бюджетам муниципальных районов за достижение показателей деятельности органов  исполнительной власти субъектов Российской Федерации</t>
  </si>
  <si>
    <t>Прочие доходы от оказания платных услуг (работ) получателями средств бюджетов муниципальных районов</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</si>
  <si>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</si>
  <si>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ДЕПАРТАМЕНТ ПО ОБЕСПЕЧЕНИЮ ДЕЯТЕЛЬНОСТИ МИРОВЫХ СУДЕЙ</t>
  </si>
  <si>
    <t>013</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</si>
  <si>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</si>
  <si>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</si>
  <si>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</si>
  <si>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</si>
  <si>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</si>
  <si>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</si>
  <si>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1 16 01143 01 0000 140</t>
  </si>
  <si>
    <t>1 16 01073 01 0000 140</t>
  </si>
  <si>
    <t>1 16 01083 01 0000 140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</si>
  <si>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</si>
  <si>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</si>
  <si>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</si>
  <si>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</si>
  <si>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</si>
  <si>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</si>
  <si>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</si>
  <si>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</si>
  <si>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</si>
  <si>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КОМИТЕТ ГРАЖДАНСКОЙ ЗАЩИТЫ И СОЦИАЛЬНОЙ БЕЗОПАСНОСТИ ОБЛАСТИ</t>
  </si>
  <si>
    <t>031</t>
  </si>
  <si>
    <t>112 01010 01 0000 120</t>
  </si>
  <si>
    <t>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t>
  </si>
  <si>
    <t xml:space="preserve">114 </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</si>
  <si>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</si>
  <si>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</si>
  <si>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2 02 25497 05 0000 150</t>
  </si>
  <si>
    <t>2 02 25511 05 0000 150</t>
  </si>
  <si>
    <t>2 02 20302 05 0000 150</t>
  </si>
  <si>
    <t>2 02 20299 05 0000 150</t>
  </si>
  <si>
    <t>2 02 15009 05 0000 150</t>
  </si>
  <si>
    <t>1 17 05050 05 0000 180</t>
  </si>
  <si>
    <t>1 14 06013 13 0000 430</t>
  </si>
  <si>
    <t>1 11 05013 13 0000 120</t>
  </si>
  <si>
    <t>1 03 02260 01 0000 110</t>
  </si>
  <si>
    <t>1 03 02250 01 0000 110</t>
  </si>
  <si>
    <t>1 03 02240 01 0000 110</t>
  </si>
  <si>
    <t>1 03 02230 01 0000 110</t>
  </si>
  <si>
    <t>1 11 05013 13 000 120</t>
  </si>
  <si>
    <t>1 16 10123 01 0000 140</t>
  </si>
  <si>
    <t>1 12 01070 01 6000 120</t>
  </si>
  <si>
    <t>1 16 11050 01 0000 140</t>
  </si>
  <si>
    <t>2 02 25555 05 0000 150</t>
  </si>
  <si>
    <t>2 02 29999 05 0000 150</t>
  </si>
  <si>
    <t>2 02 30024 05 0000 150</t>
  </si>
  <si>
    <t>2 02 35120 05 0000 150</t>
  </si>
  <si>
    <t>Единая субвенция бюджетам муниципальных районов из бюджета субъекта РФ</t>
  </si>
  <si>
    <t>2 02 36900 05 0000 150</t>
  </si>
  <si>
    <t>2 02 45550 05 0000 150</t>
  </si>
  <si>
    <t>2 02 49999 05 0000 150</t>
  </si>
  <si>
    <t>2 02 40014 05 0000 150</t>
  </si>
  <si>
    <t>1 01 02010 01 0000 110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</si>
  <si>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</si>
  <si>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1 05 01011 01 0000 110</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</si>
  <si>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</si>
  <si>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</si>
  <si>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</si>
  <si>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</si>
  <si>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</si>
  <si>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1 05 01022 01 0000 110</t>
  </si>
  <si>
    <t xml:space="preserve">Единый налог на вмененный доход для отдельных видов деятельности </t>
  </si>
  <si>
    <t xml:space="preserve">Единый налог на вмененный доход для отдельных видов деятельности (за налоговые периоды, истекшие до 1 января 2011 года) </t>
  </si>
  <si>
    <t>1 05 02010 02 0000 110</t>
  </si>
  <si>
    <t>1 05 02020 02 0000 110</t>
  </si>
  <si>
    <t>1 05 03010 01 0000 110</t>
  </si>
  <si>
    <t xml:space="preserve">Единый сельскохозяйственный налог </t>
  </si>
  <si>
    <t xml:space="preserve">Налог, взимаемый в связи с применением патентной системы налогообложения, зачисляемый в бюджеты муниципальных районов </t>
  </si>
  <si>
    <t>1 05 04020 02 0000 110</t>
  </si>
  <si>
    <t>1 01 02020 01 0000 110</t>
  </si>
  <si>
    <t>1 01 02030 01 0000 110</t>
  </si>
  <si>
    <t>1 01 02040 01 0000 110</t>
  </si>
  <si>
    <t>1 08 03010 01 0000 110</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</si>
  <si>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</si>
  <si>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</si>
  <si>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1 05 01050 01 0000 110</t>
  </si>
  <si>
    <t>Минимальный налог, зачисляемый в бюджеты субъектов Российской Федерации (за налоговые периоды, истекшие до 1 января 2016 года)</t>
  </si>
  <si>
    <t>1 13 01995 05 0000 130</t>
  </si>
  <si>
    <t>1 13 02995 05 0000 130</t>
  </si>
  <si>
    <t>2 07 05020 05 0000 150</t>
  </si>
  <si>
    <t>Поступление от денжных пожертвований,предоставляемых физическими лицами получателям средств бюджетов муниципальных районов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</si>
  <si>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</si>
  <si>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1 11 01050 05 0000 120</t>
  </si>
  <si>
    <t>1 11 05013 05 0000 120</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</si>
  <si>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</si>
  <si>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</si>
  <si>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1 11 05075 05 0000 120</t>
  </si>
  <si>
    <t>1 14 02053 05 0000 410</t>
  </si>
  <si>
    <t>1 14 02053 05 0000 440</t>
  </si>
  <si>
    <t>1 14 06013 05 0000 430</t>
  </si>
  <si>
    <t>ДОХОДЫ ВСЕГО</t>
  </si>
  <si>
    <t>(тыс. рублей)</t>
  </si>
  <si>
    <t>1 16 01133 01 0000 140</t>
  </si>
  <si>
    <t>Административные штрафы, установленные Главой 13 Кодекса РФ, об административном правонарушении за администр. правонарушения в области связи и информации, налагаемые мировыми судьями, КДН и защите их прав</t>
  </si>
  <si>
    <t>ДЕПАРТАМЕНТ ЛЕСНОГО КОМПЛЕКСА ОБЛАСТИ</t>
  </si>
  <si>
    <t>ДЕПАРТАМЕНТ ПО ОХРАНЕ, КОНТРОЛЮ И РЕГУЛИРОВАНИЮ ИСПОЛЬЗОВАНИЯ ОБЪЕКТОВ ЖИВОТНОГО МИРА ВОЛОГОДСКОЙ ОБЛАСТИ</t>
  </si>
  <si>
    <t>1 12 01010 01 0000 120</t>
  </si>
  <si>
    <t>1 12 01030 01 0000 120</t>
  </si>
  <si>
    <t>1 12 01041 01 0000 120</t>
  </si>
  <si>
    <t>1 12 01042 01 0000 120</t>
  </si>
  <si>
    <t>Дотации бюджетам муниципальных районов на поддержку мер по обеспечению сбалансированности бюджетов</t>
  </si>
  <si>
    <t>2 02 15002 05 0000 150</t>
  </si>
  <si>
    <t xml:space="preserve">Субсидии бюджетам муниципальных районов на софинансирование капитальных вложений в объекты муниципальной собственности
</t>
  </si>
  <si>
    <t xml:space="preserve">2 02 20077 00 0000 150
</t>
  </si>
  <si>
    <t>2 02 25097 05 0000 150</t>
  </si>
  <si>
    <t>Субсидии бюджетам на создние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</si>
  <si>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</si>
  <si>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</si>
  <si>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</si>
  <si>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проведение Всероссийской переписи населения 2020 года</t>
  </si>
  <si>
    <t>2 02 35303 05 0000 150</t>
  </si>
  <si>
    <t>2 02 35469 05 0000 150</t>
  </si>
  <si>
    <t>Доходы бюджетов муниципальных районов от возврата бюджетными учреждениями остатков субсидий прошлых лет</t>
  </si>
  <si>
    <t>2 18 05010 05 0000 150</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</si>
  <si>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</si>
  <si>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</si>
  <si>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ФЕДЕРАЛЬНАЯ НАЛОГОВАЯ СЛУЖБА</t>
  </si>
  <si>
    <t xml:space="preserve">Налог на доходы физических лиц с доходов, полученных физическими лицами в соответствии со ст. 228 НК РФ </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</si>
  <si>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</si>
  <si>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</si>
  <si>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 227.1 НК РФ</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</si>
  <si>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сосуществляют-ся в соответствии со статьями 227, 227.1 и 228 НК РФ </t>
  </si>
  <si>
    <t>АДМИНИСТРАЦИЯ ЧАГОДОЩЕНСКОГО МУНИЦИПАЛЬНОГО РАЙОНА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</si>
  <si>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</si>
  <si>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1 16 02020 02 0000 140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</si>
  <si>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</si>
  <si>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1 11 05035 05 0000 120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</si>
  <si>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</si>
  <si>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</si>
  <si>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бюджета Чагодощенского муниципального района за 2022 год                                                                                      по кодам классификации доходов бюджетов</t>
  </si>
  <si>
    <t>2 02 25210 05 0000 150</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</si>
  <si>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</si>
  <si>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2 02 25519 05 0000 150</t>
  </si>
  <si>
    <t xml:space="preserve">Субсидии бюджетам муниципальных районов на поддержку отрасли культуры </t>
  </si>
  <si>
    <t>2 02 25786 05 0000 150</t>
  </si>
  <si>
    <t>Субсидии бюджетам муниципальных районов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</si>
  <si>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</si>
  <si>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закономот 12 января 1995 года № 5-ФЗ "О ветеранах"</t>
  </si>
  <si>
    <t>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</si>
  <si>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закономот 24 ноября 1995 года № 181-ФЗ "О социальной защите инвалидов в Российской Федерации"</t>
  </si>
  <si>
    <t>2 02 35179 05 0000 150</t>
  </si>
  <si>
    <t>УПРАВЛЕНИЕ ОБРАЗОВАНИЯ ЧАГОДОЩЕНСКОГО МУНИЦИПАЛЬНОГО РАЙОНА</t>
  </si>
  <si>
    <t>196</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</si>
  <si>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</si>
  <si>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</si>
  <si>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Приложение № 2
 к решению
 Представительного Собрания Чагодощенского муниципального  округа Вологодской области  "Об исполнении бюджета Чагодощенского  муниципального района за 2022 год"                                                              от 25.05.2023 года  №  56
</t>
  </si>
</sst>
</file>

<file path=xl/styles.xml><?xml version="1.0" encoding="utf-8"?>
<styleSheet xmlns="http://schemas.openxmlformats.org/spreadsheetml/2006/main">
  <numFmts count="1">
    <numFmt numFmtId="164" formatCode="#,##0.0"/>
  </numFmts>
  <fonts count="8">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6"/>
      <name val="Times New Roman"/>
      <family val="1"/>
      <charset val="204"/>
    </font>
    <font>
      <sz val="18"/>
      <color rgb="FFFF0000"/>
      <name val="Times New Roman"/>
      <family val="1"/>
      <charset val="204"/>
    </font>
    <font>
      <sz val="24"/>
      <color rgb="FFFF0000"/>
      <name val="Times New Roman"/>
      <family val="1"/>
      <charset val="204"/>
    </font>
    <font>
      <b/>
      <sz val="11"/>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6" tint="0.7999816888943144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5">
    <xf numFmtId="0" fontId="0" fillId="0" borderId="0" xfId="0"/>
    <xf numFmtId="0" fontId="2" fillId="0" borderId="0" xfId="1" applyFont="1"/>
    <xf numFmtId="0" fontId="2" fillId="0" borderId="0" xfId="1" applyFont="1" applyAlignment="1" applyProtection="1">
      <alignment horizontal="center"/>
      <protection hidden="1"/>
    </xf>
    <xf numFmtId="0" fontId="2" fillId="0" borderId="0" xfId="1" applyFont="1" applyAlignment="1">
      <alignment horizontal="center"/>
    </xf>
    <xf numFmtId="4" fontId="2" fillId="0" borderId="0" xfId="1" applyNumberFormat="1" applyFont="1" applyProtection="1">
      <protection hidden="1"/>
    </xf>
    <xf numFmtId="4" fontId="2" fillId="0" borderId="0" xfId="1" applyNumberFormat="1" applyFont="1"/>
    <xf numFmtId="49" fontId="2" fillId="0" borderId="1"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right" vertical="center"/>
      <protection hidden="1"/>
    </xf>
    <xf numFmtId="4" fontId="2" fillId="2"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protection hidden="1"/>
    </xf>
    <xf numFmtId="164" fontId="2" fillId="0" borderId="0" xfId="1" applyNumberFormat="1" applyFont="1" applyProtection="1">
      <protection hidden="1"/>
    </xf>
    <xf numFmtId="164" fontId="2" fillId="0" borderId="1" xfId="1" applyNumberFormat="1" applyFont="1" applyFill="1" applyBorder="1" applyAlignment="1" applyProtection="1">
      <alignment horizontal="right" vertical="center"/>
      <protection hidden="1"/>
    </xf>
    <xf numFmtId="164" fontId="2" fillId="0" borderId="0" xfId="1" applyNumberFormat="1" applyFont="1"/>
    <xf numFmtId="0" fontId="2" fillId="0" borderId="0" xfId="1" applyFont="1" applyFill="1"/>
    <xf numFmtId="0" fontId="2" fillId="0" borderId="0" xfId="1" applyFont="1" applyAlignment="1" applyProtection="1">
      <alignment vertical="center" wrapText="1"/>
      <protection hidden="1"/>
    </xf>
    <xf numFmtId="164" fontId="2" fillId="3" borderId="1" xfId="1" applyNumberFormat="1" applyFont="1" applyFill="1" applyBorder="1" applyAlignment="1" applyProtection="1">
      <alignment horizontal="right" vertical="center"/>
      <protection hidden="1"/>
    </xf>
    <xf numFmtId="0" fontId="2" fillId="0" borderId="1" xfId="0" applyFont="1" applyBorder="1" applyAlignment="1">
      <alignment vertical="top" wrapText="1"/>
    </xf>
    <xf numFmtId="0" fontId="5" fillId="0" borderId="0" xfId="1" applyFont="1"/>
    <xf numFmtId="0" fontId="6" fillId="0" borderId="0" xfId="1" applyFont="1"/>
    <xf numFmtId="164" fontId="2" fillId="0" borderId="1" xfId="1" applyNumberFormat="1" applyFont="1" applyFill="1" applyBorder="1" applyAlignment="1" applyProtection="1">
      <alignment horizontal="righ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center" vertical="center"/>
      <protection hidden="1"/>
    </xf>
    <xf numFmtId="0" fontId="2" fillId="0" borderId="0" xfId="1" applyFont="1" applyAlignment="1">
      <alignment horizontal="center" vertical="center"/>
    </xf>
    <xf numFmtId="0" fontId="2" fillId="0" borderId="0" xfId="1" applyFont="1" applyAlignment="1" applyProtection="1">
      <alignment vertical="top"/>
      <protection hidden="1"/>
    </xf>
    <xf numFmtId="0" fontId="2" fillId="0" borderId="1" xfId="1" applyNumberFormat="1" applyFont="1" applyFill="1" applyBorder="1" applyAlignment="1" applyProtection="1">
      <alignment horizontal="left" vertical="top" wrapText="1"/>
      <protection hidden="1"/>
    </xf>
    <xf numFmtId="0" fontId="2" fillId="0" borderId="1" xfId="0" applyNumberFormat="1" applyFont="1" applyBorder="1" applyAlignment="1">
      <alignment vertical="top" wrapText="1"/>
    </xf>
    <xf numFmtId="0" fontId="2" fillId="0" borderId="1" xfId="0" applyFont="1" applyFill="1" applyBorder="1" applyAlignment="1">
      <alignment horizontal="justify" vertical="top" wrapText="1"/>
    </xf>
    <xf numFmtId="0" fontId="2" fillId="0" borderId="0" xfId="1" applyFont="1" applyAlignment="1">
      <alignment vertical="top"/>
    </xf>
    <xf numFmtId="0" fontId="7" fillId="4" borderId="1" xfId="1" applyNumberFormat="1" applyFont="1" applyFill="1" applyBorder="1" applyAlignment="1" applyProtection="1">
      <alignment horizontal="center" vertical="center" wrapText="1"/>
      <protection hidden="1"/>
    </xf>
    <xf numFmtId="0" fontId="2" fillId="0" borderId="1" xfId="4" applyFont="1" applyBorder="1" applyAlignment="1">
      <alignment horizontal="center" vertical="center"/>
    </xf>
    <xf numFmtId="0" fontId="2" fillId="0" borderId="1" xfId="7" applyFont="1" applyBorder="1" applyAlignment="1">
      <alignment vertical="center" wrapText="1"/>
    </xf>
    <xf numFmtId="0" fontId="2" fillId="0" borderId="0" xfId="1" applyFont="1"/>
    <xf numFmtId="0" fontId="2" fillId="0" borderId="1" xfId="9" applyFont="1" applyBorder="1" applyAlignment="1">
      <alignment vertical="top" wrapText="1"/>
    </xf>
    <xf numFmtId="0" fontId="2" fillId="3" borderId="1" xfId="13" applyFont="1" applyFill="1" applyBorder="1" applyAlignment="1">
      <alignment vertical="center" wrapText="1"/>
    </xf>
    <xf numFmtId="0" fontId="2" fillId="0" borderId="1" xfId="14" applyFont="1" applyBorder="1" applyAlignment="1">
      <alignment horizontal="center" vertical="center"/>
    </xf>
    <xf numFmtId="0" fontId="2" fillId="0" borderId="1" xfId="18" applyFont="1" applyBorder="1" applyAlignment="1">
      <alignment vertical="center" wrapText="1"/>
    </xf>
    <xf numFmtId="0" fontId="2" fillId="0" borderId="1" xfId="1" applyFont="1" applyBorder="1" applyAlignment="1">
      <alignment horizontal="center" vertical="center" wrapText="1"/>
    </xf>
    <xf numFmtId="0" fontId="2" fillId="0" borderId="1" xfId="22" applyFont="1" applyBorder="1" applyAlignment="1">
      <alignment vertical="center" wrapText="1"/>
    </xf>
    <xf numFmtId="0" fontId="2" fillId="0" borderId="0" xfId="1" applyFont="1"/>
    <xf numFmtId="0" fontId="2" fillId="0" borderId="1" xfId="23" applyFont="1" applyBorder="1" applyAlignment="1">
      <alignment vertical="top" wrapText="1"/>
    </xf>
    <xf numFmtId="0" fontId="2" fillId="0" borderId="0" xfId="1" applyFont="1"/>
    <xf numFmtId="0" fontId="3" fillId="4" borderId="1" xfId="1" applyNumberFormat="1" applyFont="1" applyFill="1" applyBorder="1" applyAlignment="1" applyProtection="1">
      <alignment horizontal="center" vertical="center"/>
      <protection hidden="1"/>
    </xf>
    <xf numFmtId="0" fontId="2" fillId="0" borderId="0" xfId="1" applyFont="1"/>
    <xf numFmtId="0" fontId="2" fillId="0" borderId="1" xfId="1" applyFont="1" applyBorder="1"/>
    <xf numFmtId="164" fontId="2" fillId="0" borderId="2" xfId="1"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left" vertical="center" wrapText="1"/>
      <protection hidden="1"/>
    </xf>
    <xf numFmtId="0" fontId="2" fillId="0" borderId="1" xfId="1" applyFont="1" applyBorder="1" applyAlignment="1">
      <alignment vertical="center" wrapText="1"/>
    </xf>
    <xf numFmtId="0" fontId="2" fillId="0" borderId="1" xfId="1" applyFont="1" applyBorder="1" applyAlignment="1">
      <alignment vertical="top" wrapText="1"/>
    </xf>
    <xf numFmtId="0" fontId="2" fillId="0" borderId="1" xfId="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justify" vertical="top" wrapText="1"/>
    </xf>
    <xf numFmtId="0" fontId="2" fillId="0" borderId="1" xfId="0" applyFont="1" applyBorder="1" applyAlignment="1">
      <alignment horizontal="left" vertical="top" wrapText="1"/>
    </xf>
    <xf numFmtId="2" fontId="2" fillId="0" borderId="1" xfId="0" applyNumberFormat="1" applyFont="1" applyBorder="1" applyAlignment="1">
      <alignment vertical="top" wrapText="1"/>
    </xf>
    <xf numFmtId="164" fontId="3" fillId="4" borderId="1" xfId="1" applyNumberFormat="1" applyFont="1" applyFill="1" applyBorder="1" applyAlignment="1">
      <alignment horizontal="right" vertical="center"/>
    </xf>
    <xf numFmtId="164" fontId="3" fillId="4"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right" vertical="center" wrapText="1"/>
      <protection hidden="1"/>
    </xf>
    <xf numFmtId="0" fontId="3"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4" fillId="0" borderId="0" xfId="1" applyFont="1" applyAlignment="1" applyProtection="1">
      <alignment horizontal="center" vertical="center" wrapText="1"/>
      <protection hidden="1"/>
    </xf>
    <xf numFmtId="0" fontId="3" fillId="0" borderId="3" xfId="1" applyNumberFormat="1" applyFont="1" applyFill="1" applyBorder="1" applyAlignment="1" applyProtection="1">
      <alignment horizontal="center" vertical="top" wrapText="1"/>
      <protection hidden="1"/>
    </xf>
    <xf numFmtId="0" fontId="3" fillId="0" borderId="4" xfId="1" applyNumberFormat="1" applyFont="1" applyFill="1" applyBorder="1" applyAlignment="1" applyProtection="1">
      <alignment horizontal="center" vertical="top" wrapText="1"/>
      <protection hidden="1"/>
    </xf>
    <xf numFmtId="0" fontId="3" fillId="0" borderId="2" xfId="1" applyNumberFormat="1" applyFont="1" applyFill="1" applyBorder="1" applyAlignment="1" applyProtection="1">
      <alignment horizontal="center" vertical="top" wrapText="1"/>
      <protection hidden="1"/>
    </xf>
    <xf numFmtId="4" fontId="3" fillId="0"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wrapText="1"/>
      <protection hidden="1"/>
    </xf>
  </cellXfs>
  <cellStyles count="31">
    <cellStyle name="Обычный" xfId="0" builtinId="0"/>
    <cellStyle name="Обычный 10" xfId="13"/>
    <cellStyle name="Обычный 11" xfId="14"/>
    <cellStyle name="Обычный 13" xfId="18"/>
    <cellStyle name="Обычный 16" xfId="22"/>
    <cellStyle name="Обычный 17" xfId="23"/>
    <cellStyle name="Обычный 2" xfId="1"/>
    <cellStyle name="Обычный 3 10" xfId="15"/>
    <cellStyle name="Обычный 3 11" xfId="17"/>
    <cellStyle name="Обычный 3 12" xfId="20"/>
    <cellStyle name="Обычный 3 13" xfId="19"/>
    <cellStyle name="Обычный 3 14" xfId="24"/>
    <cellStyle name="Обычный 3 15" xfId="21"/>
    <cellStyle name="Обычный 3 16" xfId="25"/>
    <cellStyle name="Обычный 3 17" xfId="26"/>
    <cellStyle name="Обычный 3 18" xfId="28"/>
    <cellStyle name="Обычный 3 19" xfId="27"/>
    <cellStyle name="Обычный 3 2" xfId="2"/>
    <cellStyle name="Обычный 3 20" xfId="29"/>
    <cellStyle name="Обычный 3 21" xfId="30"/>
    <cellStyle name="Обычный 3 3" xfId="6"/>
    <cellStyle name="Обычный 3 4" xfId="8"/>
    <cellStyle name="Обычный 3 5" xfId="10"/>
    <cellStyle name="Обычный 3 6" xfId="5"/>
    <cellStyle name="Обычный 3 7" xfId="11"/>
    <cellStyle name="Обычный 3 8" xfId="12"/>
    <cellStyle name="Обычный 3 9" xfId="16"/>
    <cellStyle name="Обычный 4" xfId="3"/>
    <cellStyle name="Обычный 5" xfId="4"/>
    <cellStyle name="Обычный 7" xfId="7"/>
    <cellStyle name="Обычный 8"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185"/>
  <sheetViews>
    <sheetView showGridLines="0" tabSelected="1" view="pageBreakPreview" topLeftCell="A171" zoomScale="90" zoomScaleNormal="71" zoomScaleSheetLayoutView="90" workbookViewId="0">
      <selection activeCell="O1" sqref="O1"/>
    </sheetView>
  </sheetViews>
  <sheetFormatPr defaultRowHeight="15.75"/>
  <cols>
    <col min="1" max="1" width="65.140625" style="28" customWidth="1"/>
    <col min="2" max="2" width="15.42578125" style="3" customWidth="1"/>
    <col min="3" max="3" width="23" style="23" customWidth="1"/>
    <col min="4" max="4" width="19.140625" style="13" customWidth="1"/>
    <col min="5" max="5" width="18.140625" style="5" hidden="1" customWidth="1"/>
    <col min="6" max="6" width="38" style="1" hidden="1" customWidth="1"/>
    <col min="7" max="8" width="9.140625" style="1"/>
    <col min="9" max="9" width="11.28515625" style="1" bestFit="1" customWidth="1"/>
    <col min="10" max="16384" width="9.140625" style="1"/>
  </cols>
  <sheetData>
    <row r="1" spans="1:5" ht="144" customHeight="1">
      <c r="A1" s="24"/>
      <c r="B1" s="15"/>
      <c r="C1" s="56" t="s">
        <v>301</v>
      </c>
      <c r="D1" s="56"/>
      <c r="E1" s="4"/>
    </row>
    <row r="2" spans="1:5" ht="25.5" customHeight="1">
      <c r="A2" s="24"/>
      <c r="B2" s="2"/>
      <c r="C2" s="22"/>
      <c r="D2" s="11"/>
      <c r="E2" s="4"/>
    </row>
    <row r="3" spans="1:5" ht="42" customHeight="1">
      <c r="A3" s="59" t="s">
        <v>285</v>
      </c>
      <c r="B3" s="59"/>
      <c r="C3" s="59"/>
      <c r="D3" s="59"/>
      <c r="E3" s="4"/>
    </row>
    <row r="4" spans="1:5" ht="18" customHeight="1">
      <c r="A4" s="24"/>
      <c r="B4" s="2"/>
      <c r="C4" s="22"/>
      <c r="D4" s="11" t="s">
        <v>247</v>
      </c>
      <c r="E4" s="4"/>
    </row>
    <row r="5" spans="1:5" ht="26.25" customHeight="1">
      <c r="A5" s="64" t="s">
        <v>23</v>
      </c>
      <c r="B5" s="64" t="s">
        <v>74</v>
      </c>
      <c r="C5" s="64"/>
      <c r="D5" s="55" t="s">
        <v>26</v>
      </c>
      <c r="E5" s="63" t="s">
        <v>26</v>
      </c>
    </row>
    <row r="6" spans="1:5" ht="36.75" customHeight="1">
      <c r="A6" s="64"/>
      <c r="B6" s="29" t="s">
        <v>24</v>
      </c>
      <c r="C6" s="29" t="s">
        <v>25</v>
      </c>
      <c r="D6" s="55"/>
      <c r="E6" s="63"/>
    </row>
    <row r="7" spans="1:5" ht="30" customHeight="1">
      <c r="A7" s="57" t="s">
        <v>156</v>
      </c>
      <c r="B7" s="57"/>
      <c r="C7" s="57"/>
      <c r="D7" s="57"/>
      <c r="E7" s="44"/>
    </row>
    <row r="8" spans="1:5" ht="82.5" customHeight="1">
      <c r="A8" s="17" t="s">
        <v>159</v>
      </c>
      <c r="B8" s="6" t="s">
        <v>157</v>
      </c>
      <c r="C8" s="50" t="s">
        <v>158</v>
      </c>
      <c r="D8" s="12">
        <v>10</v>
      </c>
      <c r="E8" s="8">
        <v>41000</v>
      </c>
    </row>
    <row r="9" spans="1:5" ht="96.75" customHeight="1">
      <c r="A9" s="51" t="s">
        <v>160</v>
      </c>
      <c r="B9" s="6" t="s">
        <v>157</v>
      </c>
      <c r="C9" s="50" t="s">
        <v>161</v>
      </c>
      <c r="D9" s="12">
        <v>88.1</v>
      </c>
      <c r="E9" s="8"/>
    </row>
    <row r="10" spans="1:5" ht="82.5" customHeight="1">
      <c r="A10" s="25" t="s">
        <v>162</v>
      </c>
      <c r="B10" s="6" t="s">
        <v>157</v>
      </c>
      <c r="C10" s="7" t="s">
        <v>165</v>
      </c>
      <c r="D10" s="12">
        <v>20.7</v>
      </c>
      <c r="E10" s="8"/>
    </row>
    <row r="11" spans="1:5" ht="83.25" customHeight="1">
      <c r="A11" s="17" t="s">
        <v>163</v>
      </c>
      <c r="B11" s="6" t="s">
        <v>157</v>
      </c>
      <c r="C11" s="7" t="s">
        <v>166</v>
      </c>
      <c r="D11" s="12">
        <v>16</v>
      </c>
      <c r="E11" s="8"/>
    </row>
    <row r="12" spans="1:5" ht="63.75" customHeight="1">
      <c r="A12" s="17" t="s">
        <v>249</v>
      </c>
      <c r="B12" s="6" t="s">
        <v>157</v>
      </c>
      <c r="C12" s="7" t="s">
        <v>248</v>
      </c>
      <c r="D12" s="12">
        <v>15</v>
      </c>
      <c r="E12" s="8"/>
    </row>
    <row r="13" spans="1:5" ht="99" customHeight="1">
      <c r="A13" s="52" t="s">
        <v>279</v>
      </c>
      <c r="B13" s="6" t="s">
        <v>157</v>
      </c>
      <c r="C13" s="7" t="s">
        <v>164</v>
      </c>
      <c r="D13" s="12">
        <v>24.8</v>
      </c>
      <c r="E13" s="8"/>
    </row>
    <row r="14" spans="1:5" ht="111.75" customHeight="1">
      <c r="A14" s="17" t="s">
        <v>167</v>
      </c>
      <c r="B14" s="6" t="s">
        <v>157</v>
      </c>
      <c r="C14" s="7" t="s">
        <v>168</v>
      </c>
      <c r="D14" s="12">
        <v>5.7</v>
      </c>
      <c r="E14" s="8"/>
    </row>
    <row r="15" spans="1:5" ht="114" customHeight="1">
      <c r="A15" s="17" t="s">
        <v>167</v>
      </c>
      <c r="B15" s="6" t="s">
        <v>157</v>
      </c>
      <c r="C15" s="7" t="s">
        <v>169</v>
      </c>
      <c r="D15" s="12">
        <v>0.8</v>
      </c>
      <c r="E15" s="8"/>
    </row>
    <row r="16" spans="1:5" ht="81" customHeight="1">
      <c r="A16" s="17" t="s">
        <v>170</v>
      </c>
      <c r="B16" s="6" t="s">
        <v>157</v>
      </c>
      <c r="C16" s="7" t="s">
        <v>171</v>
      </c>
      <c r="D16" s="12">
        <v>54.7</v>
      </c>
      <c r="E16" s="8"/>
    </row>
    <row r="17" spans="1:8" ht="96.75" customHeight="1">
      <c r="A17" s="17" t="s">
        <v>173</v>
      </c>
      <c r="B17" s="6" t="s">
        <v>157</v>
      </c>
      <c r="C17" s="7" t="s">
        <v>172</v>
      </c>
      <c r="D17" s="12">
        <v>101.9</v>
      </c>
      <c r="E17" s="8"/>
    </row>
    <row r="18" spans="1:8" ht="29.25" customHeight="1">
      <c r="A18" s="57" t="s">
        <v>250</v>
      </c>
      <c r="B18" s="57"/>
      <c r="C18" s="57"/>
      <c r="D18" s="57"/>
      <c r="E18" s="8"/>
    </row>
    <row r="19" spans="1:8" ht="66.75" customHeight="1">
      <c r="A19" s="17" t="s">
        <v>175</v>
      </c>
      <c r="B19" s="6" t="s">
        <v>121</v>
      </c>
      <c r="C19" s="7" t="s">
        <v>196</v>
      </c>
      <c r="D19" s="12">
        <v>181.8</v>
      </c>
      <c r="E19" s="8"/>
      <c r="H19" s="13"/>
    </row>
    <row r="20" spans="1:8" ht="100.5" customHeight="1">
      <c r="A20" s="51" t="s">
        <v>174</v>
      </c>
      <c r="B20" s="6" t="s">
        <v>121</v>
      </c>
      <c r="C20" s="6" t="s">
        <v>198</v>
      </c>
      <c r="D20" s="20">
        <v>433.3</v>
      </c>
      <c r="E20" s="8"/>
    </row>
    <row r="21" spans="1:8" ht="34.5" customHeight="1">
      <c r="A21" s="57" t="s">
        <v>176</v>
      </c>
      <c r="B21" s="57"/>
      <c r="C21" s="57"/>
      <c r="D21" s="57"/>
      <c r="E21" s="44"/>
    </row>
    <row r="22" spans="1:8" ht="84.75" customHeight="1">
      <c r="A22" s="25" t="s">
        <v>159</v>
      </c>
      <c r="B22" s="6" t="s">
        <v>177</v>
      </c>
      <c r="C22" s="7" t="s">
        <v>158</v>
      </c>
      <c r="D22" s="12">
        <v>17.2</v>
      </c>
      <c r="E22" s="8">
        <v>1600</v>
      </c>
    </row>
    <row r="23" spans="1:8" ht="99.75" customHeight="1">
      <c r="A23" s="51" t="s">
        <v>160</v>
      </c>
      <c r="B23" s="6" t="s">
        <v>177</v>
      </c>
      <c r="C23" s="7" t="s">
        <v>161</v>
      </c>
      <c r="D23" s="12">
        <v>0</v>
      </c>
      <c r="E23" s="8"/>
    </row>
    <row r="24" spans="1:8" ht="85.5" hidden="1" customHeight="1">
      <c r="A24" s="25" t="s">
        <v>162</v>
      </c>
      <c r="B24" s="6" t="s">
        <v>177</v>
      </c>
      <c r="C24" s="7" t="s">
        <v>165</v>
      </c>
      <c r="D24" s="12">
        <v>0</v>
      </c>
      <c r="E24" s="8"/>
    </row>
    <row r="25" spans="1:8" ht="96" customHeight="1">
      <c r="A25" s="17" t="s">
        <v>173</v>
      </c>
      <c r="B25" s="6" t="s">
        <v>177</v>
      </c>
      <c r="C25" s="7" t="s">
        <v>172</v>
      </c>
      <c r="D25" s="12">
        <v>3.3</v>
      </c>
      <c r="E25" s="8"/>
    </row>
    <row r="26" spans="1:8" ht="39.75" hidden="1" customHeight="1">
      <c r="A26" s="58" t="s">
        <v>72</v>
      </c>
      <c r="B26" s="58"/>
      <c r="C26" s="58"/>
      <c r="D26" s="58"/>
      <c r="E26" s="44"/>
    </row>
    <row r="27" spans="1:8" ht="50.25" hidden="1" customHeight="1">
      <c r="A27" s="25" t="s">
        <v>3</v>
      </c>
      <c r="B27" s="6" t="s">
        <v>27</v>
      </c>
      <c r="C27" s="7" t="s">
        <v>38</v>
      </c>
      <c r="D27" s="12"/>
      <c r="E27" s="8">
        <v>1000</v>
      </c>
    </row>
    <row r="28" spans="1:8" ht="42.75" customHeight="1">
      <c r="A28" s="57" t="s">
        <v>251</v>
      </c>
      <c r="B28" s="57"/>
      <c r="C28" s="57"/>
      <c r="D28" s="57"/>
      <c r="E28" s="44"/>
    </row>
    <row r="29" spans="1:8" ht="36" hidden="1" customHeight="1">
      <c r="A29" s="25" t="s">
        <v>22</v>
      </c>
      <c r="B29" s="6" t="s">
        <v>28</v>
      </c>
      <c r="C29" s="7" t="s">
        <v>39</v>
      </c>
      <c r="D29" s="12">
        <v>0</v>
      </c>
      <c r="E29" s="8">
        <v>1000</v>
      </c>
    </row>
    <row r="30" spans="1:8" ht="97.5" customHeight="1">
      <c r="A30" s="51" t="s">
        <v>174</v>
      </c>
      <c r="B30" s="6" t="s">
        <v>28</v>
      </c>
      <c r="C30" s="7" t="s">
        <v>198</v>
      </c>
      <c r="D30" s="12">
        <v>146.19999999999999</v>
      </c>
      <c r="E30" s="8">
        <v>178000</v>
      </c>
    </row>
    <row r="31" spans="1:8" ht="25.5" customHeight="1">
      <c r="A31" s="57" t="s">
        <v>73</v>
      </c>
      <c r="B31" s="57"/>
      <c r="C31" s="57"/>
      <c r="D31" s="57"/>
      <c r="E31" s="44"/>
    </row>
    <row r="32" spans="1:8" ht="32.25" hidden="1" customHeight="1">
      <c r="A32" s="25" t="s">
        <v>21</v>
      </c>
      <c r="B32" s="6" t="s">
        <v>29</v>
      </c>
      <c r="C32" s="7" t="s">
        <v>178</v>
      </c>
      <c r="D32" s="12"/>
      <c r="E32" s="8">
        <v>1989779.0399999993</v>
      </c>
      <c r="H32" s="18"/>
    </row>
    <row r="33" spans="1:8" ht="33" hidden="1" customHeight="1">
      <c r="A33" s="25" t="s">
        <v>20</v>
      </c>
      <c r="B33" s="6" t="s">
        <v>29</v>
      </c>
      <c r="C33" s="7" t="s">
        <v>145</v>
      </c>
      <c r="D33" s="12"/>
      <c r="E33" s="8">
        <f>3.27+E34</f>
        <v>8193.619999999999</v>
      </c>
    </row>
    <row r="34" spans="1:8" ht="37.5" customHeight="1">
      <c r="A34" s="25" t="s">
        <v>21</v>
      </c>
      <c r="B34" s="6" t="s">
        <v>29</v>
      </c>
      <c r="C34" s="7" t="s">
        <v>252</v>
      </c>
      <c r="D34" s="12">
        <v>3201.2</v>
      </c>
      <c r="E34" s="8">
        <v>8190.3499999999995</v>
      </c>
    </row>
    <row r="35" spans="1:8" ht="22.5" customHeight="1">
      <c r="A35" s="25" t="s">
        <v>19</v>
      </c>
      <c r="B35" s="6" t="s">
        <v>29</v>
      </c>
      <c r="C35" s="7" t="s">
        <v>253</v>
      </c>
      <c r="D35" s="12">
        <v>-9.9</v>
      </c>
      <c r="E35" s="8">
        <v>135277.95000000001</v>
      </c>
    </row>
    <row r="36" spans="1:8" ht="21.75" customHeight="1">
      <c r="A36" s="25" t="s">
        <v>133</v>
      </c>
      <c r="B36" s="6" t="s">
        <v>29</v>
      </c>
      <c r="C36" s="7" t="s">
        <v>254</v>
      </c>
      <c r="D36" s="12">
        <v>-321.39999999999998</v>
      </c>
      <c r="E36" s="8">
        <v>321248.88000000006</v>
      </c>
    </row>
    <row r="37" spans="1:8" ht="22.5" customHeight="1">
      <c r="A37" s="25" t="s">
        <v>144</v>
      </c>
      <c r="B37" s="6" t="s">
        <v>29</v>
      </c>
      <c r="C37" s="7" t="s">
        <v>255</v>
      </c>
      <c r="D37" s="12">
        <v>62.5</v>
      </c>
      <c r="E37" s="8"/>
    </row>
    <row r="38" spans="1:8" ht="48" hidden="1" customHeight="1">
      <c r="A38" s="25" t="s">
        <v>143</v>
      </c>
      <c r="B38" s="6" t="s">
        <v>29</v>
      </c>
      <c r="C38" s="7" t="s">
        <v>197</v>
      </c>
      <c r="D38" s="12">
        <v>0</v>
      </c>
      <c r="E38" s="8"/>
    </row>
    <row r="39" spans="1:8" ht="67.5" hidden="1" customHeight="1">
      <c r="A39" s="17" t="s">
        <v>175</v>
      </c>
      <c r="B39" s="6" t="s">
        <v>29</v>
      </c>
      <c r="C39" s="7" t="s">
        <v>196</v>
      </c>
      <c r="D39" s="12">
        <v>0</v>
      </c>
      <c r="E39" s="8">
        <v>35000</v>
      </c>
    </row>
    <row r="40" spans="1:8" ht="46.5" hidden="1" customHeight="1">
      <c r="A40" s="25" t="s">
        <v>134</v>
      </c>
      <c r="B40" s="6" t="s">
        <v>29</v>
      </c>
      <c r="C40" s="7" t="s">
        <v>85</v>
      </c>
      <c r="D40" s="12"/>
      <c r="E40" s="8">
        <v>0</v>
      </c>
    </row>
    <row r="41" spans="1:8" ht="78.75" hidden="1" customHeight="1">
      <c r="A41" s="25"/>
      <c r="B41" s="6"/>
      <c r="C41" s="7"/>
      <c r="D41" s="12"/>
      <c r="E41" s="8">
        <v>33000</v>
      </c>
    </row>
    <row r="42" spans="1:8" ht="53.25" hidden="1" customHeight="1">
      <c r="A42" s="58" t="s">
        <v>102</v>
      </c>
      <c r="B42" s="58"/>
      <c r="C42" s="58"/>
      <c r="D42" s="58"/>
      <c r="E42" s="58"/>
    </row>
    <row r="43" spans="1:8" ht="53.25" hidden="1" customHeight="1">
      <c r="A43" s="25" t="s">
        <v>97</v>
      </c>
      <c r="B43" s="6" t="s">
        <v>103</v>
      </c>
      <c r="C43" s="7" t="s">
        <v>65</v>
      </c>
      <c r="D43" s="12">
        <v>0</v>
      </c>
      <c r="E43" s="8"/>
    </row>
    <row r="44" spans="1:8" ht="53.25" hidden="1" customHeight="1">
      <c r="A44" s="58" t="s">
        <v>105</v>
      </c>
      <c r="B44" s="58"/>
      <c r="C44" s="58"/>
      <c r="D44" s="58"/>
      <c r="E44" s="8"/>
    </row>
    <row r="45" spans="1:8" ht="56.25" hidden="1" customHeight="1">
      <c r="A45" s="25" t="s">
        <v>119</v>
      </c>
      <c r="B45" s="6" t="s">
        <v>104</v>
      </c>
      <c r="C45" s="7" t="s">
        <v>44</v>
      </c>
      <c r="D45" s="12">
        <v>0</v>
      </c>
      <c r="E45" s="8"/>
    </row>
    <row r="46" spans="1:8" ht="29.25" customHeight="1">
      <c r="A46" s="57" t="s">
        <v>95</v>
      </c>
      <c r="B46" s="57"/>
      <c r="C46" s="57"/>
      <c r="D46" s="57"/>
      <c r="E46" s="8"/>
    </row>
    <row r="47" spans="1:8" ht="82.5" customHeight="1">
      <c r="A47" s="25" t="s">
        <v>88</v>
      </c>
      <c r="B47" s="6" t="s">
        <v>94</v>
      </c>
      <c r="C47" s="7" t="s">
        <v>195</v>
      </c>
      <c r="D47" s="12">
        <v>588.4</v>
      </c>
      <c r="E47" s="8"/>
      <c r="H47" s="13"/>
    </row>
    <row r="48" spans="1:8" ht="53.25" customHeight="1">
      <c r="A48" s="25" t="s">
        <v>96</v>
      </c>
      <c r="B48" s="6" t="s">
        <v>94</v>
      </c>
      <c r="C48" s="7" t="s">
        <v>189</v>
      </c>
      <c r="D48" s="12">
        <v>108</v>
      </c>
      <c r="E48" s="8"/>
      <c r="H48" s="13"/>
    </row>
    <row r="49" spans="1:7" ht="29.25" customHeight="1">
      <c r="A49" s="57" t="s">
        <v>81</v>
      </c>
      <c r="B49" s="57"/>
      <c r="C49" s="57"/>
      <c r="D49" s="57"/>
      <c r="E49" s="8"/>
    </row>
    <row r="50" spans="1:7" ht="65.25" customHeight="1">
      <c r="A50" s="25" t="s">
        <v>106</v>
      </c>
      <c r="B50" s="6" t="s">
        <v>82</v>
      </c>
      <c r="C50" s="7" t="s">
        <v>194</v>
      </c>
      <c r="D50" s="12">
        <v>2863.7</v>
      </c>
      <c r="E50" s="8"/>
    </row>
    <row r="51" spans="1:7" ht="82.5" customHeight="1">
      <c r="A51" s="25" t="s">
        <v>107</v>
      </c>
      <c r="B51" s="6" t="s">
        <v>82</v>
      </c>
      <c r="C51" s="7" t="s">
        <v>193</v>
      </c>
      <c r="D51" s="12">
        <v>15.5</v>
      </c>
      <c r="E51" s="8"/>
    </row>
    <row r="52" spans="1:7" ht="66" customHeight="1">
      <c r="A52" s="25" t="s">
        <v>108</v>
      </c>
      <c r="B52" s="6" t="s">
        <v>82</v>
      </c>
      <c r="C52" s="7" t="s">
        <v>192</v>
      </c>
      <c r="D52" s="12">
        <v>3161.9</v>
      </c>
      <c r="E52" s="8"/>
    </row>
    <row r="53" spans="1:7" ht="66.75" customHeight="1">
      <c r="A53" s="25" t="s">
        <v>109</v>
      </c>
      <c r="B53" s="6" t="s">
        <v>82</v>
      </c>
      <c r="C53" s="7" t="s">
        <v>191</v>
      </c>
      <c r="D53" s="12">
        <v>-328.6</v>
      </c>
      <c r="E53" s="8"/>
    </row>
    <row r="54" spans="1:7" ht="30.75" customHeight="1">
      <c r="A54" s="57" t="s">
        <v>93</v>
      </c>
      <c r="B54" s="57"/>
      <c r="C54" s="57"/>
      <c r="D54" s="57"/>
      <c r="E54" s="8"/>
    </row>
    <row r="55" spans="1:7" ht="82.5" customHeight="1">
      <c r="A55" s="25" t="s">
        <v>88</v>
      </c>
      <c r="B55" s="6" t="s">
        <v>98</v>
      </c>
      <c r="C55" s="7" t="s">
        <v>190</v>
      </c>
      <c r="D55" s="12">
        <v>559.79999999999995</v>
      </c>
      <c r="E55" s="8"/>
    </row>
    <row r="56" spans="1:7" ht="48.75" customHeight="1">
      <c r="A56" s="25" t="s">
        <v>96</v>
      </c>
      <c r="B56" s="6" t="s">
        <v>98</v>
      </c>
      <c r="C56" s="7" t="s">
        <v>189</v>
      </c>
      <c r="D56" s="12">
        <v>75.599999999999994</v>
      </c>
      <c r="E56" s="8"/>
    </row>
    <row r="57" spans="1:7" ht="34.5" customHeight="1">
      <c r="A57" s="57" t="s">
        <v>67</v>
      </c>
      <c r="B57" s="57"/>
      <c r="C57" s="57"/>
      <c r="D57" s="57"/>
      <c r="E57" s="44"/>
    </row>
    <row r="58" spans="1:7" ht="34.5" hidden="1" customHeight="1">
      <c r="A58" s="25" t="s">
        <v>4</v>
      </c>
      <c r="B58" s="6" t="s">
        <v>30</v>
      </c>
      <c r="C58" s="7" t="s">
        <v>234</v>
      </c>
      <c r="D58" s="12">
        <v>0</v>
      </c>
      <c r="E58" s="8">
        <v>945216.05</v>
      </c>
    </row>
    <row r="59" spans="1:7" ht="19.5" hidden="1" customHeight="1">
      <c r="A59" s="25" t="s">
        <v>0</v>
      </c>
      <c r="B59" s="6" t="s">
        <v>30</v>
      </c>
      <c r="C59" s="7" t="s">
        <v>41</v>
      </c>
      <c r="D59" s="12"/>
      <c r="E59" s="8">
        <v>0</v>
      </c>
    </row>
    <row r="60" spans="1:7" ht="25.5" hidden="1" customHeight="1">
      <c r="A60" s="25" t="s">
        <v>2</v>
      </c>
      <c r="B60" s="6" t="s">
        <v>30</v>
      </c>
      <c r="C60" s="7" t="s">
        <v>188</v>
      </c>
      <c r="D60" s="12">
        <v>0</v>
      </c>
      <c r="E60" s="8">
        <v>97200</v>
      </c>
      <c r="G60" s="13"/>
    </row>
    <row r="61" spans="1:7" ht="33" customHeight="1">
      <c r="A61" s="17" t="s">
        <v>256</v>
      </c>
      <c r="B61" s="6" t="s">
        <v>30</v>
      </c>
      <c r="C61" s="7" t="s">
        <v>257</v>
      </c>
      <c r="D61" s="12">
        <v>71177.5</v>
      </c>
      <c r="E61" s="8"/>
    </row>
    <row r="62" spans="1:7" ht="48.75" customHeight="1">
      <c r="A62" s="17" t="s">
        <v>179</v>
      </c>
      <c r="B62" s="6" t="s">
        <v>30</v>
      </c>
      <c r="C62" s="7" t="s">
        <v>187</v>
      </c>
      <c r="D62" s="12">
        <v>56984.6</v>
      </c>
      <c r="E62" s="8">
        <v>195714</v>
      </c>
    </row>
    <row r="63" spans="1:7" ht="34.5" hidden="1" customHeight="1">
      <c r="A63" s="17" t="s">
        <v>258</v>
      </c>
      <c r="B63" s="6" t="s">
        <v>30</v>
      </c>
      <c r="C63" s="6" t="s">
        <v>259</v>
      </c>
      <c r="D63" s="12">
        <v>0</v>
      </c>
      <c r="E63" s="8"/>
    </row>
    <row r="64" spans="1:7" ht="111" customHeight="1">
      <c r="A64" s="25" t="s">
        <v>146</v>
      </c>
      <c r="B64" s="6" t="s">
        <v>30</v>
      </c>
      <c r="C64" s="7" t="s">
        <v>186</v>
      </c>
      <c r="D64" s="12">
        <v>66523.3</v>
      </c>
      <c r="E64" s="8">
        <v>989573.49</v>
      </c>
    </row>
    <row r="65" spans="1:8" ht="80.25" customHeight="1">
      <c r="A65" s="26" t="s">
        <v>147</v>
      </c>
      <c r="B65" s="6" t="s">
        <v>30</v>
      </c>
      <c r="C65" s="7" t="s">
        <v>185</v>
      </c>
      <c r="D65" s="12">
        <v>29845.8</v>
      </c>
      <c r="E65" s="8"/>
    </row>
    <row r="66" spans="1:8" ht="54.75" customHeight="1">
      <c r="A66" s="31" t="s">
        <v>261</v>
      </c>
      <c r="B66" s="6" t="s">
        <v>30</v>
      </c>
      <c r="C66" s="30" t="s">
        <v>260</v>
      </c>
      <c r="D66" s="12">
        <v>1380.6</v>
      </c>
      <c r="E66" s="8">
        <v>836527</v>
      </c>
    </row>
    <row r="67" spans="1:8" s="32" customFormat="1" ht="51.75" customHeight="1">
      <c r="A67" s="33" t="s">
        <v>287</v>
      </c>
      <c r="B67" s="6" t="s">
        <v>30</v>
      </c>
      <c r="C67" s="30" t="s">
        <v>286</v>
      </c>
      <c r="D67" s="12">
        <v>3169.8</v>
      </c>
      <c r="E67" s="8"/>
    </row>
    <row r="68" spans="1:8" ht="49.5" customHeight="1">
      <c r="A68" s="17" t="s">
        <v>182</v>
      </c>
      <c r="B68" s="6" t="s">
        <v>180</v>
      </c>
      <c r="C68" s="7" t="s">
        <v>181</v>
      </c>
      <c r="D68" s="12">
        <v>7351.8</v>
      </c>
      <c r="E68" s="8"/>
    </row>
    <row r="69" spans="1:8" ht="64.5" hidden="1" customHeight="1">
      <c r="A69" s="34" t="s">
        <v>262</v>
      </c>
      <c r="B69" s="6" t="s">
        <v>30</v>
      </c>
      <c r="C69" s="35" t="s">
        <v>263</v>
      </c>
      <c r="D69" s="12">
        <v>0</v>
      </c>
      <c r="E69" s="8"/>
      <c r="H69" s="19"/>
    </row>
    <row r="70" spans="1:8" ht="30.75" customHeight="1">
      <c r="A70" s="17" t="s">
        <v>148</v>
      </c>
      <c r="B70" s="6" t="s">
        <v>30</v>
      </c>
      <c r="C70" s="7" t="s">
        <v>183</v>
      </c>
      <c r="D70" s="12">
        <v>795.9</v>
      </c>
      <c r="E70" s="8"/>
      <c r="H70" s="19"/>
    </row>
    <row r="71" spans="1:8" ht="34.5" customHeight="1">
      <c r="A71" s="17" t="s">
        <v>149</v>
      </c>
      <c r="B71" s="6" t="s">
        <v>30</v>
      </c>
      <c r="C71" s="7" t="s">
        <v>184</v>
      </c>
      <c r="D71" s="12">
        <v>271.8</v>
      </c>
      <c r="E71" s="8"/>
    </row>
    <row r="72" spans="1:8" ht="49.5" hidden="1" customHeight="1">
      <c r="A72" s="17" t="s">
        <v>135</v>
      </c>
      <c r="B72" s="6" t="s">
        <v>30</v>
      </c>
      <c r="C72" s="7" t="s">
        <v>151</v>
      </c>
      <c r="D72" s="12">
        <v>0</v>
      </c>
      <c r="E72" s="8"/>
    </row>
    <row r="73" spans="1:8" ht="37.5" customHeight="1">
      <c r="A73" s="17" t="s">
        <v>150</v>
      </c>
      <c r="B73" s="6" t="s">
        <v>30</v>
      </c>
      <c r="C73" s="7" t="s">
        <v>199</v>
      </c>
      <c r="D73" s="12">
        <v>1232.8</v>
      </c>
      <c r="E73" s="8"/>
    </row>
    <row r="74" spans="1:8" ht="35.25" customHeight="1">
      <c r="A74" s="17" t="s">
        <v>289</v>
      </c>
      <c r="B74" s="6" t="s">
        <v>30</v>
      </c>
      <c r="C74" s="7" t="s">
        <v>288</v>
      </c>
      <c r="D74" s="12">
        <v>324.7</v>
      </c>
      <c r="E74" s="8"/>
    </row>
    <row r="75" spans="1:8" ht="69.75" hidden="1" customHeight="1">
      <c r="A75" s="17" t="s">
        <v>152</v>
      </c>
      <c r="B75" s="6" t="s">
        <v>30</v>
      </c>
      <c r="C75" s="7" t="s">
        <v>199</v>
      </c>
      <c r="D75" s="12">
        <v>0</v>
      </c>
      <c r="E75" s="8"/>
    </row>
    <row r="76" spans="1:8" s="43" customFormat="1" ht="80.25" customHeight="1">
      <c r="A76" s="17" t="s">
        <v>291</v>
      </c>
      <c r="B76" s="6" t="s">
        <v>30</v>
      </c>
      <c r="C76" s="7" t="s">
        <v>290</v>
      </c>
      <c r="D76" s="12">
        <v>431.2</v>
      </c>
      <c r="E76" s="8"/>
    </row>
    <row r="77" spans="1:8" ht="18.75" customHeight="1">
      <c r="A77" s="25" t="s">
        <v>18</v>
      </c>
      <c r="B77" s="6" t="s">
        <v>30</v>
      </c>
      <c r="C77" s="7" t="s">
        <v>200</v>
      </c>
      <c r="D77" s="12">
        <v>27927.8</v>
      </c>
      <c r="E77" s="8">
        <v>20528860.549999997</v>
      </c>
    </row>
    <row r="78" spans="1:8" ht="34.5" customHeight="1">
      <c r="A78" s="25" t="s">
        <v>17</v>
      </c>
      <c r="B78" s="6" t="s">
        <v>30</v>
      </c>
      <c r="C78" s="7" t="s">
        <v>201</v>
      </c>
      <c r="D78" s="12">
        <v>152251.29999999999</v>
      </c>
      <c r="E78" s="8">
        <v>127891581</v>
      </c>
    </row>
    <row r="79" spans="1:8" ht="64.5" customHeight="1">
      <c r="A79" s="25" t="s">
        <v>136</v>
      </c>
      <c r="B79" s="6" t="s">
        <v>30</v>
      </c>
      <c r="C79" s="7" t="s">
        <v>202</v>
      </c>
      <c r="D79" s="12">
        <v>16.899999999999999</v>
      </c>
      <c r="E79" s="8">
        <v>3747997</v>
      </c>
    </row>
    <row r="80" spans="1:8" ht="80.25" customHeight="1">
      <c r="A80" s="25" t="s">
        <v>293</v>
      </c>
      <c r="B80" s="6" t="s">
        <v>30</v>
      </c>
      <c r="C80" s="7" t="s">
        <v>292</v>
      </c>
      <c r="D80" s="12">
        <v>1012.3</v>
      </c>
      <c r="E80" s="8">
        <v>2370000</v>
      </c>
    </row>
    <row r="81" spans="1:5" ht="65.25" customHeight="1">
      <c r="A81" s="25" t="s">
        <v>295</v>
      </c>
      <c r="B81" s="6" t="s">
        <v>30</v>
      </c>
      <c r="C81" s="7" t="s">
        <v>294</v>
      </c>
      <c r="D81" s="12">
        <v>1012.3</v>
      </c>
      <c r="E81" s="8">
        <v>828000</v>
      </c>
    </row>
    <row r="82" spans="1:5" ht="94.5" customHeight="1">
      <c r="A82" s="25" t="s">
        <v>76</v>
      </c>
      <c r="B82" s="6" t="s">
        <v>30</v>
      </c>
      <c r="C82" s="7" t="s">
        <v>296</v>
      </c>
      <c r="D82" s="12">
        <v>200.6</v>
      </c>
      <c r="E82" s="8">
        <f>3682760.04+E83</f>
        <v>31169287.439999998</v>
      </c>
    </row>
    <row r="83" spans="1:5" ht="120.75" hidden="1" customHeight="1">
      <c r="A83" s="17" t="s">
        <v>86</v>
      </c>
      <c r="B83" s="6" t="s">
        <v>30</v>
      </c>
      <c r="C83" s="7" t="s">
        <v>42</v>
      </c>
      <c r="D83" s="12">
        <v>0</v>
      </c>
      <c r="E83" s="8">
        <v>27486527.399999999</v>
      </c>
    </row>
    <row r="84" spans="1:5" ht="66" hidden="1" customHeight="1">
      <c r="A84" s="17" t="s">
        <v>136</v>
      </c>
      <c r="B84" s="6" t="s">
        <v>30</v>
      </c>
      <c r="C84" s="7" t="s">
        <v>202</v>
      </c>
      <c r="D84" s="12">
        <v>0</v>
      </c>
      <c r="E84" s="8"/>
    </row>
    <row r="85" spans="1:5" ht="65.25" customHeight="1">
      <c r="A85" s="36" t="s">
        <v>264</v>
      </c>
      <c r="B85" s="6" t="s">
        <v>30</v>
      </c>
      <c r="C85" s="37" t="s">
        <v>266</v>
      </c>
      <c r="D85" s="12">
        <v>4358.7</v>
      </c>
      <c r="E85" s="8"/>
    </row>
    <row r="86" spans="1:5" ht="33.75" hidden="1" customHeight="1">
      <c r="A86" s="38" t="s">
        <v>265</v>
      </c>
      <c r="B86" s="6" t="s">
        <v>30</v>
      </c>
      <c r="C86" s="37" t="s">
        <v>267</v>
      </c>
      <c r="D86" s="12">
        <v>0</v>
      </c>
      <c r="E86" s="8">
        <v>589500</v>
      </c>
    </row>
    <row r="87" spans="1:5" ht="33" customHeight="1">
      <c r="A87" s="17" t="s">
        <v>203</v>
      </c>
      <c r="B87" s="6" t="s">
        <v>30</v>
      </c>
      <c r="C87" s="7" t="s">
        <v>204</v>
      </c>
      <c r="D87" s="12">
        <v>1464.7</v>
      </c>
      <c r="E87" s="8"/>
    </row>
    <row r="88" spans="1:5" ht="64.5" customHeight="1">
      <c r="A88" s="25" t="s">
        <v>122</v>
      </c>
      <c r="B88" s="6" t="s">
        <v>30</v>
      </c>
      <c r="C88" s="7" t="s">
        <v>207</v>
      </c>
      <c r="D88" s="12">
        <v>3628.5</v>
      </c>
      <c r="E88" s="8" t="e">
        <f>18835+#REF!</f>
        <v>#REF!</v>
      </c>
    </row>
    <row r="89" spans="1:5" ht="68.25" hidden="1" customHeight="1">
      <c r="A89" s="25" t="s">
        <v>153</v>
      </c>
      <c r="B89" s="6" t="s">
        <v>30</v>
      </c>
      <c r="C89" s="7" t="s">
        <v>205</v>
      </c>
      <c r="D89" s="12">
        <v>0</v>
      </c>
      <c r="E89" s="8"/>
    </row>
    <row r="90" spans="1:5" ht="34.5" customHeight="1">
      <c r="A90" s="27" t="s">
        <v>137</v>
      </c>
      <c r="B90" s="6" t="s">
        <v>30</v>
      </c>
      <c r="C90" s="7" t="s">
        <v>206</v>
      </c>
      <c r="D90" s="12">
        <v>941.4</v>
      </c>
      <c r="E90" s="8"/>
    </row>
    <row r="91" spans="1:5" s="39" customFormat="1" ht="34.5" hidden="1" customHeight="1">
      <c r="A91" s="40" t="s">
        <v>268</v>
      </c>
      <c r="B91" s="6" t="s">
        <v>30</v>
      </c>
      <c r="C91" s="37" t="s">
        <v>269</v>
      </c>
      <c r="D91" s="12">
        <v>0</v>
      </c>
      <c r="E91" s="8"/>
    </row>
    <row r="92" spans="1:5" ht="49.5" customHeight="1">
      <c r="A92" s="47" t="s">
        <v>271</v>
      </c>
      <c r="B92" s="6" t="s">
        <v>30</v>
      </c>
      <c r="C92" s="37" t="s">
        <v>270</v>
      </c>
      <c r="D92" s="12">
        <v>-1518.4</v>
      </c>
      <c r="E92" s="8">
        <v>-309938.91000000003</v>
      </c>
    </row>
    <row r="93" spans="1:5" ht="23.25" hidden="1" customHeight="1">
      <c r="A93" s="58" t="s">
        <v>99</v>
      </c>
      <c r="B93" s="58"/>
      <c r="C93" s="58"/>
      <c r="D93" s="58"/>
      <c r="E93" s="8"/>
    </row>
    <row r="94" spans="1:5" ht="48.75" hidden="1" customHeight="1">
      <c r="A94" s="25" t="s">
        <v>97</v>
      </c>
      <c r="B94" s="6" t="s">
        <v>100</v>
      </c>
      <c r="C94" s="7" t="s">
        <v>65</v>
      </c>
      <c r="D94" s="12">
        <v>0</v>
      </c>
      <c r="E94" s="8"/>
    </row>
    <row r="95" spans="1:5" ht="42.75" hidden="1" customHeight="1">
      <c r="A95" s="58" t="s">
        <v>75</v>
      </c>
      <c r="B95" s="58"/>
      <c r="C95" s="58"/>
      <c r="D95" s="58"/>
      <c r="E95" s="44"/>
    </row>
    <row r="96" spans="1:5" ht="63.75" hidden="1" customHeight="1">
      <c r="A96" s="48" t="s">
        <v>77</v>
      </c>
      <c r="B96" s="21">
        <v>141</v>
      </c>
      <c r="C96" s="7" t="s">
        <v>43</v>
      </c>
      <c r="D96" s="12">
        <v>0</v>
      </c>
      <c r="E96" s="44"/>
    </row>
    <row r="97" spans="1:6" ht="75.75" hidden="1" customHeight="1">
      <c r="A97" s="25" t="s">
        <v>132</v>
      </c>
      <c r="B97" s="6" t="s">
        <v>31</v>
      </c>
      <c r="C97" s="7" t="s">
        <v>40</v>
      </c>
      <c r="D97" s="12">
        <v>0</v>
      </c>
      <c r="E97" s="8">
        <v>56000</v>
      </c>
    </row>
    <row r="98" spans="1:6" ht="33" hidden="1" customHeight="1">
      <c r="A98" s="58" t="s">
        <v>123</v>
      </c>
      <c r="B98" s="58"/>
      <c r="C98" s="58"/>
      <c r="D98" s="58"/>
      <c r="E98" s="8"/>
    </row>
    <row r="99" spans="1:6" ht="126" hidden="1" customHeight="1">
      <c r="A99" s="25" t="s">
        <v>124</v>
      </c>
      <c r="B99" s="6" t="s">
        <v>125</v>
      </c>
      <c r="C99" s="7" t="s">
        <v>126</v>
      </c>
      <c r="D99" s="12"/>
      <c r="E99" s="8"/>
    </row>
    <row r="100" spans="1:6" ht="26.25" customHeight="1">
      <c r="A100" s="57" t="s">
        <v>272</v>
      </c>
      <c r="B100" s="57"/>
      <c r="C100" s="57"/>
      <c r="D100" s="57"/>
      <c r="E100" s="44"/>
    </row>
    <row r="101" spans="1:6" ht="63" customHeight="1">
      <c r="A101" s="25" t="s">
        <v>277</v>
      </c>
      <c r="B101" s="6" t="s">
        <v>32</v>
      </c>
      <c r="C101" s="7" t="s">
        <v>208</v>
      </c>
      <c r="D101" s="12">
        <v>120780.9</v>
      </c>
      <c r="E101" s="8">
        <v>76006798.040000007</v>
      </c>
    </row>
    <row r="102" spans="1:6" ht="112.5" customHeight="1">
      <c r="A102" s="25" t="s">
        <v>209</v>
      </c>
      <c r="B102" s="6" t="s">
        <v>32</v>
      </c>
      <c r="C102" s="7" t="s">
        <v>225</v>
      </c>
      <c r="D102" s="12">
        <v>206.6</v>
      </c>
      <c r="E102" s="8" t="e">
        <f>158386.14+#REF!+E103</f>
        <v>#REF!</v>
      </c>
      <c r="F102" s="14"/>
    </row>
    <row r="103" spans="1:6" ht="129" hidden="1" customHeight="1">
      <c r="A103" s="25" t="s">
        <v>139</v>
      </c>
      <c r="B103" s="6" t="s">
        <v>32</v>
      </c>
      <c r="C103" s="7" t="s">
        <v>45</v>
      </c>
      <c r="D103" s="12"/>
      <c r="E103" s="8">
        <v>-2773.54</v>
      </c>
    </row>
    <row r="104" spans="1:6" ht="118.5" hidden="1" customHeight="1">
      <c r="A104" s="25" t="s">
        <v>140</v>
      </c>
      <c r="B104" s="6" t="s">
        <v>32</v>
      </c>
      <c r="C104" s="7" t="s">
        <v>138</v>
      </c>
      <c r="D104" s="12"/>
      <c r="E104" s="8"/>
    </row>
    <row r="105" spans="1:6" ht="31.5" customHeight="1">
      <c r="A105" s="25" t="s">
        <v>273</v>
      </c>
      <c r="B105" s="6" t="s">
        <v>32</v>
      </c>
      <c r="C105" s="7" t="s">
        <v>226</v>
      </c>
      <c r="D105" s="12">
        <v>1323.6</v>
      </c>
      <c r="E105" s="8" t="e">
        <f>2171+#REF!+#REF!+#REF!</f>
        <v>#REF!</v>
      </c>
    </row>
    <row r="106" spans="1:6" ht="80.25" customHeight="1">
      <c r="A106" s="25" t="s">
        <v>276</v>
      </c>
      <c r="B106" s="6" t="s">
        <v>32</v>
      </c>
      <c r="C106" s="7" t="s">
        <v>227</v>
      </c>
      <c r="D106" s="12">
        <v>2741.7</v>
      </c>
      <c r="E106" s="8" t="e">
        <f>3408+E107+#REF!</f>
        <v>#REF!</v>
      </c>
    </row>
    <row r="107" spans="1:6" ht="98.25" customHeight="1">
      <c r="A107" s="25" t="s">
        <v>275</v>
      </c>
      <c r="B107" s="6" t="s">
        <v>32</v>
      </c>
      <c r="C107" s="7" t="s">
        <v>274</v>
      </c>
      <c r="D107" s="12">
        <v>278.89999999999998</v>
      </c>
      <c r="E107" s="8">
        <v>110760</v>
      </c>
    </row>
    <row r="108" spans="1:6" ht="34.5" customHeight="1">
      <c r="A108" s="25" t="s">
        <v>16</v>
      </c>
      <c r="B108" s="6" t="s">
        <v>32</v>
      </c>
      <c r="C108" s="7" t="s">
        <v>210</v>
      </c>
      <c r="D108" s="12">
        <v>11804.6</v>
      </c>
      <c r="E108" s="8" t="e">
        <f>10531.23+E109+E110+#REF!+#REF!+#REF!</f>
        <v>#REF!</v>
      </c>
    </row>
    <row r="109" spans="1:6" ht="39" hidden="1" customHeight="1">
      <c r="A109" s="25" t="s">
        <v>16</v>
      </c>
      <c r="B109" s="6" t="s">
        <v>32</v>
      </c>
      <c r="C109" s="7" t="s">
        <v>46</v>
      </c>
      <c r="D109" s="16"/>
      <c r="E109" s="9">
        <v>1593501.5999999999</v>
      </c>
    </row>
    <row r="110" spans="1:6" ht="46.5" hidden="1" customHeight="1">
      <c r="A110" s="17" t="s">
        <v>212</v>
      </c>
      <c r="B110" s="6" t="s">
        <v>32</v>
      </c>
      <c r="C110" s="7" t="s">
        <v>211</v>
      </c>
      <c r="D110" s="16">
        <v>0</v>
      </c>
      <c r="E110" s="9">
        <v>60.09</v>
      </c>
    </row>
    <row r="111" spans="1:6" ht="58.5" hidden="1" customHeight="1">
      <c r="A111" s="25" t="s">
        <v>15</v>
      </c>
      <c r="B111" s="6" t="s">
        <v>32</v>
      </c>
      <c r="C111" s="7" t="s">
        <v>47</v>
      </c>
      <c r="D111" s="12">
        <v>0</v>
      </c>
      <c r="E111" s="8">
        <v>3105.7100000000005</v>
      </c>
    </row>
    <row r="112" spans="1:6" ht="75.75" hidden="1" customHeight="1">
      <c r="A112" s="25" t="s">
        <v>127</v>
      </c>
      <c r="B112" s="6" t="s">
        <v>32</v>
      </c>
      <c r="C112" s="7" t="s">
        <v>48</v>
      </c>
      <c r="D112" s="12">
        <v>0</v>
      </c>
      <c r="E112" s="8">
        <v>952.8</v>
      </c>
    </row>
    <row r="113" spans="1:5" ht="63.75" customHeight="1">
      <c r="A113" s="17" t="s">
        <v>213</v>
      </c>
      <c r="B113" s="6" t="s">
        <v>32</v>
      </c>
      <c r="C113" s="7" t="s">
        <v>214</v>
      </c>
      <c r="D113" s="12">
        <v>9770.1</v>
      </c>
      <c r="E113" s="8" t="e">
        <f>6599.91+#REF!+E114+#REF!+E115</f>
        <v>#REF!</v>
      </c>
    </row>
    <row r="114" spans="1:5" ht="63" hidden="1" customHeight="1">
      <c r="A114" s="17" t="s">
        <v>215</v>
      </c>
      <c r="B114" s="6" t="s">
        <v>32</v>
      </c>
      <c r="C114" s="7" t="s">
        <v>216</v>
      </c>
      <c r="D114" s="12"/>
      <c r="E114" s="8">
        <v>0.09</v>
      </c>
    </row>
    <row r="115" spans="1:5" ht="110.25" hidden="1" customHeight="1">
      <c r="A115" s="25" t="s">
        <v>128</v>
      </c>
      <c r="B115" s="6" t="s">
        <v>32</v>
      </c>
      <c r="C115" s="7" t="s">
        <v>49</v>
      </c>
      <c r="D115" s="12">
        <v>0</v>
      </c>
      <c r="E115" s="8">
        <v>711.89</v>
      </c>
    </row>
    <row r="116" spans="1:5" ht="63.75" hidden="1" customHeight="1">
      <c r="A116" s="25" t="s">
        <v>14</v>
      </c>
      <c r="B116" s="6" t="s">
        <v>32</v>
      </c>
      <c r="C116" s="7" t="s">
        <v>49</v>
      </c>
      <c r="D116" s="12">
        <v>0</v>
      </c>
      <c r="E116" s="8">
        <f>13345.55+E117+E118</f>
        <v>21435.49</v>
      </c>
    </row>
    <row r="117" spans="1:5" ht="75.75" hidden="1" customHeight="1">
      <c r="A117" s="25" t="s">
        <v>141</v>
      </c>
      <c r="B117" s="6" t="s">
        <v>32</v>
      </c>
      <c r="C117" s="7" t="s">
        <v>50</v>
      </c>
      <c r="D117" s="12">
        <v>0</v>
      </c>
      <c r="E117" s="8">
        <v>8557.56</v>
      </c>
    </row>
    <row r="118" spans="1:5" ht="64.5" hidden="1" customHeight="1">
      <c r="A118" s="25" t="s">
        <v>14</v>
      </c>
      <c r="B118" s="6" t="s">
        <v>32</v>
      </c>
      <c r="C118" s="7" t="s">
        <v>51</v>
      </c>
      <c r="D118" s="12">
        <v>0</v>
      </c>
      <c r="E118" s="8">
        <v>-467.62</v>
      </c>
    </row>
    <row r="119" spans="1:5" ht="48.75" hidden="1" customHeight="1">
      <c r="A119" s="25" t="s">
        <v>232</v>
      </c>
      <c r="B119" s="6" t="s">
        <v>32</v>
      </c>
      <c r="C119" s="7" t="s">
        <v>231</v>
      </c>
      <c r="D119" s="12">
        <v>0</v>
      </c>
      <c r="E119" s="8" t="e">
        <f>1549.45+#REF!+#REF!</f>
        <v>#REF!</v>
      </c>
    </row>
    <row r="120" spans="1:5" ht="33" customHeight="1">
      <c r="A120" s="25" t="s">
        <v>217</v>
      </c>
      <c r="B120" s="6" t="s">
        <v>32</v>
      </c>
      <c r="C120" s="7" t="s">
        <v>219</v>
      </c>
      <c r="D120" s="12">
        <v>-27.2</v>
      </c>
      <c r="E120" s="8" t="e">
        <f>1319534+#REF!+#REF!+E121+#REF!+#REF!+#REF!</f>
        <v>#REF!</v>
      </c>
    </row>
    <row r="121" spans="1:5" ht="19.5" hidden="1" customHeight="1">
      <c r="A121" s="25" t="s">
        <v>13</v>
      </c>
      <c r="B121" s="6" t="s">
        <v>32</v>
      </c>
      <c r="C121" s="7" t="s">
        <v>52</v>
      </c>
      <c r="D121" s="12">
        <v>0</v>
      </c>
      <c r="E121" s="8">
        <v>33127.31</v>
      </c>
    </row>
    <row r="122" spans="1:5" ht="47.25" hidden="1" customHeight="1">
      <c r="A122" s="25" t="s">
        <v>110</v>
      </c>
      <c r="B122" s="6" t="s">
        <v>32</v>
      </c>
      <c r="C122" s="7" t="s">
        <v>52</v>
      </c>
      <c r="D122" s="12">
        <v>0</v>
      </c>
      <c r="E122" s="8">
        <v>13459.539999999986</v>
      </c>
    </row>
    <row r="123" spans="1:5" ht="81" hidden="1" customHeight="1">
      <c r="A123" s="25" t="s">
        <v>112</v>
      </c>
      <c r="B123" s="6" t="s">
        <v>32</v>
      </c>
      <c r="C123" s="7" t="s">
        <v>111</v>
      </c>
      <c r="D123" s="12"/>
      <c r="E123" s="8">
        <v>99.99</v>
      </c>
    </row>
    <row r="124" spans="1:5" ht="48.75" customHeight="1">
      <c r="A124" s="25" t="s">
        <v>218</v>
      </c>
      <c r="B124" s="6" t="s">
        <v>32</v>
      </c>
      <c r="C124" s="7" t="s">
        <v>220</v>
      </c>
      <c r="D124" s="12">
        <v>0</v>
      </c>
      <c r="E124" s="8">
        <v>21929.199999999997</v>
      </c>
    </row>
    <row r="125" spans="1:5" ht="82.5" hidden="1" customHeight="1">
      <c r="A125" s="25" t="s">
        <v>113</v>
      </c>
      <c r="B125" s="6" t="s">
        <v>32</v>
      </c>
      <c r="C125" s="7" t="s">
        <v>53</v>
      </c>
      <c r="D125" s="12">
        <v>0</v>
      </c>
      <c r="E125" s="8">
        <v>27801.32</v>
      </c>
    </row>
    <row r="126" spans="1:5" ht="19.5" customHeight="1">
      <c r="A126" s="25" t="s">
        <v>222</v>
      </c>
      <c r="B126" s="6" t="s">
        <v>32</v>
      </c>
      <c r="C126" s="7" t="s">
        <v>221</v>
      </c>
      <c r="D126" s="12">
        <v>81.400000000000006</v>
      </c>
      <c r="E126" s="8" t="e">
        <f>70370.69+E127+#REF!+E128</f>
        <v>#REF!</v>
      </c>
    </row>
    <row r="127" spans="1:5" ht="38.25" hidden="1" customHeight="1">
      <c r="A127" s="25" t="s">
        <v>114</v>
      </c>
      <c r="B127" s="6" t="s">
        <v>32</v>
      </c>
      <c r="C127" s="7" t="s">
        <v>92</v>
      </c>
      <c r="D127" s="12"/>
      <c r="E127" s="8">
        <v>13.67</v>
      </c>
    </row>
    <row r="128" spans="1:5" ht="54" hidden="1" customHeight="1">
      <c r="A128" s="25" t="s">
        <v>115</v>
      </c>
      <c r="B128" s="6" t="s">
        <v>32</v>
      </c>
      <c r="C128" s="7" t="s">
        <v>101</v>
      </c>
      <c r="D128" s="12"/>
      <c r="E128" s="8">
        <v>0</v>
      </c>
    </row>
    <row r="129" spans="1:5" ht="48" customHeight="1">
      <c r="A129" s="25" t="s">
        <v>223</v>
      </c>
      <c r="B129" s="6" t="s">
        <v>32</v>
      </c>
      <c r="C129" s="7" t="s">
        <v>224</v>
      </c>
      <c r="D129" s="12">
        <v>963.2</v>
      </c>
      <c r="E129" s="8" t="e">
        <f>57375+#REF!</f>
        <v>#REF!</v>
      </c>
    </row>
    <row r="130" spans="1:5" ht="65.25" customHeight="1">
      <c r="A130" s="25" t="s">
        <v>12</v>
      </c>
      <c r="B130" s="6" t="s">
        <v>32</v>
      </c>
      <c r="C130" s="7" t="s">
        <v>228</v>
      </c>
      <c r="D130" s="12">
        <v>1404.5</v>
      </c>
      <c r="E130" s="8">
        <f>348.7+E131</f>
        <v>676488.29</v>
      </c>
    </row>
    <row r="131" spans="1:5" ht="58.5" hidden="1" customHeight="1">
      <c r="A131" s="25" t="s">
        <v>12</v>
      </c>
      <c r="B131" s="6" t="s">
        <v>32</v>
      </c>
      <c r="C131" s="7" t="s">
        <v>54</v>
      </c>
      <c r="D131" s="12"/>
      <c r="E131" s="8">
        <v>676139.59000000008</v>
      </c>
    </row>
    <row r="132" spans="1:5" ht="48" hidden="1" customHeight="1">
      <c r="A132" s="25" t="s">
        <v>11</v>
      </c>
      <c r="B132" s="6" t="s">
        <v>32</v>
      </c>
      <c r="C132" s="7" t="s">
        <v>55</v>
      </c>
      <c r="D132" s="12">
        <v>0</v>
      </c>
      <c r="E132" s="8">
        <f>-26933.86+E133+E134</f>
        <v>40.759999999999565</v>
      </c>
    </row>
    <row r="133" spans="1:5" ht="39" hidden="1" customHeight="1">
      <c r="A133" s="25" t="s">
        <v>11</v>
      </c>
      <c r="B133" s="6" t="s">
        <v>32</v>
      </c>
      <c r="C133" s="7" t="s">
        <v>56</v>
      </c>
      <c r="D133" s="12"/>
      <c r="E133" s="8">
        <v>26964.09</v>
      </c>
    </row>
    <row r="134" spans="1:5" ht="39" hidden="1" customHeight="1">
      <c r="A134" s="25" t="s">
        <v>11</v>
      </c>
      <c r="B134" s="6" t="s">
        <v>32</v>
      </c>
      <c r="C134" s="7" t="s">
        <v>57</v>
      </c>
      <c r="D134" s="12"/>
      <c r="E134" s="8">
        <v>10.53</v>
      </c>
    </row>
    <row r="135" spans="1:5" ht="17.25" hidden="1" customHeight="1">
      <c r="A135" s="25" t="s">
        <v>10</v>
      </c>
      <c r="B135" s="6" t="s">
        <v>32</v>
      </c>
      <c r="C135" s="7" t="s">
        <v>58</v>
      </c>
      <c r="D135" s="12"/>
      <c r="E135" s="8">
        <v>145.63</v>
      </c>
    </row>
    <row r="136" spans="1:5" ht="32.25" hidden="1" customHeight="1">
      <c r="A136" s="25" t="s">
        <v>9</v>
      </c>
      <c r="B136" s="6" t="s">
        <v>32</v>
      </c>
      <c r="C136" s="7" t="s">
        <v>59</v>
      </c>
      <c r="D136" s="12">
        <v>0</v>
      </c>
      <c r="E136" s="8">
        <v>48.48</v>
      </c>
    </row>
    <row r="137" spans="1:5" ht="63" hidden="1" customHeight="1">
      <c r="A137" s="25" t="s">
        <v>8</v>
      </c>
      <c r="B137" s="6" t="s">
        <v>32</v>
      </c>
      <c r="C137" s="7" t="s">
        <v>60</v>
      </c>
      <c r="D137" s="12">
        <v>0</v>
      </c>
      <c r="E137" s="8">
        <v>8.1199999999999992</v>
      </c>
    </row>
    <row r="138" spans="1:5" ht="48.75" hidden="1" customHeight="1">
      <c r="A138" s="25" t="s">
        <v>7</v>
      </c>
      <c r="B138" s="6" t="s">
        <v>32</v>
      </c>
      <c r="C138" s="7" t="s">
        <v>61</v>
      </c>
      <c r="D138" s="12"/>
      <c r="E138" s="8">
        <v>62485.120000000003</v>
      </c>
    </row>
    <row r="139" spans="1:5" ht="81.75" customHeight="1">
      <c r="A139" s="53" t="s">
        <v>230</v>
      </c>
      <c r="B139" s="6" t="s">
        <v>32</v>
      </c>
      <c r="C139" s="7" t="s">
        <v>229</v>
      </c>
      <c r="D139" s="12">
        <v>1.9</v>
      </c>
      <c r="E139" s="8">
        <v>600</v>
      </c>
    </row>
    <row r="140" spans="1:5" ht="110.25" hidden="1" customHeight="1">
      <c r="A140" s="25" t="s">
        <v>116</v>
      </c>
      <c r="B140" s="6" t="s">
        <v>32</v>
      </c>
      <c r="C140" s="7" t="s">
        <v>62</v>
      </c>
      <c r="D140" s="12">
        <v>0</v>
      </c>
      <c r="E140" s="8">
        <v>9000</v>
      </c>
    </row>
    <row r="141" spans="1:5" ht="30.75" customHeight="1">
      <c r="A141" s="57" t="s">
        <v>68</v>
      </c>
      <c r="B141" s="57"/>
      <c r="C141" s="57"/>
      <c r="D141" s="57"/>
      <c r="E141" s="44"/>
    </row>
    <row r="142" spans="1:5" ht="68.25" customHeight="1">
      <c r="A142" s="17" t="s">
        <v>175</v>
      </c>
      <c r="B142" s="6" t="s">
        <v>33</v>
      </c>
      <c r="C142" s="7" t="s">
        <v>196</v>
      </c>
      <c r="D142" s="12">
        <v>3.2</v>
      </c>
      <c r="E142" s="8">
        <v>12000</v>
      </c>
    </row>
    <row r="143" spans="1:5" ht="76.5" hidden="1" customHeight="1">
      <c r="A143" s="25" t="s">
        <v>120</v>
      </c>
      <c r="B143" s="6" t="s">
        <v>33</v>
      </c>
      <c r="C143" s="7" t="s">
        <v>43</v>
      </c>
      <c r="D143" s="12">
        <v>0</v>
      </c>
      <c r="E143" s="8"/>
    </row>
    <row r="144" spans="1:5" ht="65.25" hidden="1" customHeight="1">
      <c r="A144" s="25" t="s">
        <v>78</v>
      </c>
      <c r="B144" s="6" t="s">
        <v>33</v>
      </c>
      <c r="C144" s="7" t="s">
        <v>63</v>
      </c>
      <c r="D144" s="12"/>
      <c r="E144" s="8">
        <v>2000</v>
      </c>
    </row>
    <row r="145" spans="1:6" ht="32.25" hidden="1" customHeight="1">
      <c r="A145" s="25" t="s">
        <v>6</v>
      </c>
      <c r="B145" s="6" t="s">
        <v>33</v>
      </c>
      <c r="C145" s="7" t="s">
        <v>64</v>
      </c>
      <c r="D145" s="12">
        <v>0</v>
      </c>
      <c r="E145" s="8">
        <v>25841.53</v>
      </c>
    </row>
    <row r="146" spans="1:6" ht="86.25" hidden="1" customHeight="1">
      <c r="A146" s="25" t="s">
        <v>132</v>
      </c>
      <c r="B146" s="6" t="s">
        <v>33</v>
      </c>
      <c r="C146" s="7" t="s">
        <v>40</v>
      </c>
      <c r="D146" s="12">
        <v>0</v>
      </c>
      <c r="E146" s="8">
        <v>17500</v>
      </c>
    </row>
    <row r="147" spans="1:6" ht="76.5" hidden="1" customHeight="1">
      <c r="A147" s="25" t="s">
        <v>119</v>
      </c>
      <c r="B147" s="6" t="s">
        <v>33</v>
      </c>
      <c r="C147" s="7" t="s">
        <v>44</v>
      </c>
      <c r="D147" s="12">
        <v>0</v>
      </c>
      <c r="E147" s="8"/>
    </row>
    <row r="148" spans="1:6" ht="60" hidden="1" customHeight="1">
      <c r="A148" s="58" t="s">
        <v>69</v>
      </c>
      <c r="B148" s="58"/>
      <c r="C148" s="58"/>
      <c r="D148" s="58"/>
      <c r="E148" s="8" t="e">
        <f>3930.88+#REF!</f>
        <v>#REF!</v>
      </c>
    </row>
    <row r="149" spans="1:6" ht="30" hidden="1" customHeight="1">
      <c r="A149" s="25" t="s">
        <v>5</v>
      </c>
      <c r="B149" s="6" t="s">
        <v>34</v>
      </c>
      <c r="C149" s="7" t="s">
        <v>40</v>
      </c>
      <c r="D149" s="12">
        <v>0</v>
      </c>
      <c r="E149" s="44"/>
    </row>
    <row r="150" spans="1:6" ht="36.75" hidden="1" customHeight="1">
      <c r="A150" s="25" t="s">
        <v>3</v>
      </c>
      <c r="B150" s="6" t="s">
        <v>34</v>
      </c>
      <c r="C150" s="7" t="s">
        <v>44</v>
      </c>
      <c r="D150" s="12"/>
      <c r="E150" s="8">
        <v>8400</v>
      </c>
    </row>
    <row r="151" spans="1:6" ht="48" hidden="1" customHeight="1">
      <c r="A151" s="25" t="s">
        <v>3</v>
      </c>
      <c r="B151" s="6" t="s">
        <v>34</v>
      </c>
      <c r="C151" s="7" t="s">
        <v>44</v>
      </c>
      <c r="D151" s="12"/>
      <c r="E151" s="8">
        <f>300+E152</f>
        <v>169681.14</v>
      </c>
    </row>
    <row r="152" spans="1:6" ht="28.5" customHeight="1">
      <c r="A152" s="57" t="s">
        <v>278</v>
      </c>
      <c r="B152" s="57"/>
      <c r="C152" s="57"/>
      <c r="D152" s="57"/>
      <c r="E152" s="8">
        <v>169381.14</v>
      </c>
    </row>
    <row r="153" spans="1:6" ht="33.75" customHeight="1">
      <c r="A153" s="25" t="s">
        <v>154</v>
      </c>
      <c r="B153" s="21">
        <v>193</v>
      </c>
      <c r="C153" s="7" t="s">
        <v>233</v>
      </c>
      <c r="D153" s="12">
        <v>2354.4</v>
      </c>
      <c r="E153" s="8"/>
    </row>
    <row r="154" spans="1:6" ht="32.25" customHeight="1">
      <c r="A154" s="25" t="s">
        <v>4</v>
      </c>
      <c r="B154" s="6" t="s">
        <v>35</v>
      </c>
      <c r="C154" s="7" t="s">
        <v>234</v>
      </c>
      <c r="D154" s="12">
        <v>115.6</v>
      </c>
      <c r="E154" s="44"/>
    </row>
    <row r="155" spans="1:6" ht="31.5" hidden="1" customHeight="1">
      <c r="A155" s="25" t="s">
        <v>96</v>
      </c>
      <c r="B155" s="6" t="s">
        <v>35</v>
      </c>
      <c r="C155" s="7" t="s">
        <v>87</v>
      </c>
      <c r="D155" s="12"/>
      <c r="E155" s="8">
        <v>2952.1099999999997</v>
      </c>
      <c r="F155" s="14"/>
    </row>
    <row r="156" spans="1:6" ht="51" customHeight="1">
      <c r="A156" s="17" t="s">
        <v>237</v>
      </c>
      <c r="B156" s="6" t="s">
        <v>35</v>
      </c>
      <c r="C156" s="7" t="s">
        <v>280</v>
      </c>
      <c r="D156" s="12">
        <v>6.8</v>
      </c>
      <c r="E156" s="8">
        <f>2763.7+E157</f>
        <v>131522.47</v>
      </c>
    </row>
    <row r="157" spans="1:6" ht="78.75" customHeight="1">
      <c r="A157" s="53" t="s">
        <v>230</v>
      </c>
      <c r="B157" s="6" t="s">
        <v>35</v>
      </c>
      <c r="C157" s="7" t="s">
        <v>196</v>
      </c>
      <c r="D157" s="12">
        <v>0</v>
      </c>
      <c r="E157" s="8">
        <v>128758.76999999999</v>
      </c>
    </row>
    <row r="158" spans="1:6" ht="18.75" customHeight="1">
      <c r="A158" s="25" t="s">
        <v>2</v>
      </c>
      <c r="B158" s="6" t="s">
        <v>35</v>
      </c>
      <c r="C158" s="7" t="s">
        <v>188</v>
      </c>
      <c r="D158" s="12">
        <v>1.4</v>
      </c>
      <c r="E158" s="8" t="e">
        <f>1000+#REF!</f>
        <v>#REF!</v>
      </c>
    </row>
    <row r="159" spans="1:6" ht="48" customHeight="1">
      <c r="A159" s="25" t="s">
        <v>236</v>
      </c>
      <c r="B159" s="6" t="s">
        <v>35</v>
      </c>
      <c r="C159" s="7" t="s">
        <v>235</v>
      </c>
      <c r="D159" s="12">
        <v>457.7</v>
      </c>
      <c r="E159" s="8">
        <v>425900</v>
      </c>
    </row>
    <row r="160" spans="1:6" s="43" customFormat="1" ht="48" customHeight="1">
      <c r="A160" s="60" t="s">
        <v>297</v>
      </c>
      <c r="B160" s="61"/>
      <c r="C160" s="61"/>
      <c r="D160" s="62"/>
      <c r="E160" s="8"/>
    </row>
    <row r="161" spans="1:9" s="43" customFormat="1" ht="64.5" customHeight="1">
      <c r="A161" s="25" t="s">
        <v>300</v>
      </c>
      <c r="B161" s="6" t="s">
        <v>298</v>
      </c>
      <c r="C161" s="7" t="s">
        <v>299</v>
      </c>
      <c r="D161" s="12">
        <v>2.1</v>
      </c>
      <c r="E161" s="8"/>
    </row>
    <row r="162" spans="1:9" ht="28.5" customHeight="1">
      <c r="A162" s="57" t="s">
        <v>70</v>
      </c>
      <c r="B162" s="57"/>
      <c r="C162" s="57"/>
      <c r="D162" s="57"/>
      <c r="E162" s="8"/>
    </row>
    <row r="163" spans="1:9" ht="52.5" hidden="1" customHeight="1">
      <c r="A163" s="25" t="s">
        <v>118</v>
      </c>
      <c r="B163" s="21">
        <v>199</v>
      </c>
      <c r="C163" s="7" t="s">
        <v>117</v>
      </c>
      <c r="D163" s="12">
        <v>0</v>
      </c>
      <c r="E163" s="44"/>
    </row>
    <row r="164" spans="1:9" ht="64.5" customHeight="1">
      <c r="A164" s="25" t="s">
        <v>1</v>
      </c>
      <c r="B164" s="6" t="s">
        <v>36</v>
      </c>
      <c r="C164" s="7" t="s">
        <v>238</v>
      </c>
      <c r="D164" s="12">
        <v>3.2</v>
      </c>
      <c r="E164" s="44"/>
    </row>
    <row r="165" spans="1:9" ht="81.75" customHeight="1">
      <c r="A165" s="25" t="s">
        <v>129</v>
      </c>
      <c r="B165" s="6" t="s">
        <v>36</v>
      </c>
      <c r="C165" s="7" t="s">
        <v>239</v>
      </c>
      <c r="D165" s="12">
        <v>432.9</v>
      </c>
      <c r="E165" s="8">
        <v>92</v>
      </c>
    </row>
    <row r="166" spans="1:9" ht="80.25" hidden="1" customHeight="1">
      <c r="A166" s="25" t="s">
        <v>88</v>
      </c>
      <c r="B166" s="6" t="s">
        <v>36</v>
      </c>
      <c r="C166" s="7" t="s">
        <v>190</v>
      </c>
      <c r="D166" s="12">
        <v>0</v>
      </c>
      <c r="E166" s="8">
        <f>547.11+E167</f>
        <v>1012890.9999999999</v>
      </c>
    </row>
    <row r="167" spans="1:9" ht="80.25" customHeight="1">
      <c r="A167" s="25" t="s">
        <v>241</v>
      </c>
      <c r="B167" s="6" t="s">
        <v>36</v>
      </c>
      <c r="C167" s="7" t="s">
        <v>240</v>
      </c>
      <c r="D167" s="12">
        <v>4</v>
      </c>
      <c r="E167" s="8">
        <v>1012343.8899999999</v>
      </c>
    </row>
    <row r="168" spans="1:9" s="41" customFormat="1" ht="68.25" hidden="1" customHeight="1">
      <c r="A168" s="47" t="s">
        <v>281</v>
      </c>
      <c r="B168" s="6" t="s">
        <v>36</v>
      </c>
      <c r="C168" s="37" t="s">
        <v>282</v>
      </c>
      <c r="D168" s="12">
        <v>0</v>
      </c>
      <c r="E168" s="8"/>
    </row>
    <row r="169" spans="1:9" ht="34.5" customHeight="1">
      <c r="A169" s="25" t="s">
        <v>142</v>
      </c>
      <c r="B169" s="6" t="s">
        <v>36</v>
      </c>
      <c r="C169" s="7" t="s">
        <v>242</v>
      </c>
      <c r="D169" s="12">
        <v>549.29999999999995</v>
      </c>
      <c r="E169" s="8">
        <v>1316997.21</v>
      </c>
    </row>
    <row r="170" spans="1:9" ht="48.75" hidden="1" customHeight="1">
      <c r="A170" s="25" t="s">
        <v>79</v>
      </c>
      <c r="B170" s="6" t="s">
        <v>36</v>
      </c>
      <c r="C170" s="7" t="s">
        <v>66</v>
      </c>
      <c r="D170" s="12"/>
      <c r="E170" s="8"/>
    </row>
    <row r="171" spans="1:9" s="43" customFormat="1" ht="79.5" customHeight="1">
      <c r="A171" s="47" t="s">
        <v>284</v>
      </c>
      <c r="B171" s="6" t="s">
        <v>36</v>
      </c>
      <c r="C171" s="49" t="s">
        <v>283</v>
      </c>
      <c r="D171" s="12">
        <v>8.8000000000000007</v>
      </c>
      <c r="E171" s="8"/>
    </row>
    <row r="172" spans="1:9" ht="95.25" customHeight="1">
      <c r="A172" s="17" t="s">
        <v>89</v>
      </c>
      <c r="B172" s="6" t="s">
        <v>36</v>
      </c>
      <c r="C172" s="7" t="s">
        <v>243</v>
      </c>
      <c r="D172" s="12">
        <v>828.3</v>
      </c>
      <c r="E172" s="8">
        <v>4000</v>
      </c>
    </row>
    <row r="173" spans="1:9" ht="98.25" customHeight="1">
      <c r="A173" s="25" t="s">
        <v>80</v>
      </c>
      <c r="B173" s="6" t="s">
        <v>36</v>
      </c>
      <c r="C173" s="7" t="s">
        <v>244</v>
      </c>
      <c r="D173" s="12">
        <v>2.1</v>
      </c>
      <c r="E173" s="8">
        <v>1002472.88</v>
      </c>
    </row>
    <row r="174" spans="1:9" ht="54" customHeight="1">
      <c r="A174" s="17" t="s">
        <v>130</v>
      </c>
      <c r="B174" s="6" t="s">
        <v>36</v>
      </c>
      <c r="C174" s="7" t="s">
        <v>245</v>
      </c>
      <c r="D174" s="12">
        <v>175.7</v>
      </c>
      <c r="E174" s="8"/>
      <c r="I174" s="13"/>
    </row>
    <row r="175" spans="1:9" ht="71.25" hidden="1" customHeight="1">
      <c r="A175" s="17" t="s">
        <v>91</v>
      </c>
      <c r="B175" s="6" t="s">
        <v>36</v>
      </c>
      <c r="C175" s="7" t="s">
        <v>90</v>
      </c>
      <c r="D175" s="12">
        <v>0</v>
      </c>
      <c r="E175" s="8"/>
    </row>
    <row r="176" spans="1:9" ht="66.75" hidden="1" customHeight="1">
      <c r="A176" s="25" t="s">
        <v>3</v>
      </c>
      <c r="B176" s="6" t="s">
        <v>36</v>
      </c>
      <c r="C176" s="7" t="s">
        <v>38</v>
      </c>
      <c r="D176" s="12">
        <v>0</v>
      </c>
      <c r="E176" s="8"/>
    </row>
    <row r="177" spans="1:6" ht="21" customHeight="1">
      <c r="A177" s="46" t="s">
        <v>2</v>
      </c>
      <c r="B177" s="6" t="s">
        <v>36</v>
      </c>
      <c r="C177" s="7" t="s">
        <v>188</v>
      </c>
      <c r="D177" s="12">
        <v>29.3</v>
      </c>
      <c r="E177" s="8"/>
    </row>
    <row r="178" spans="1:6" ht="32.25" hidden="1" customHeight="1">
      <c r="A178" s="58" t="s">
        <v>83</v>
      </c>
      <c r="B178" s="58"/>
      <c r="C178" s="58"/>
      <c r="D178" s="58"/>
      <c r="E178" s="8">
        <v>1507.36</v>
      </c>
    </row>
    <row r="179" spans="1:6" ht="81.75" hidden="1" customHeight="1">
      <c r="A179" s="53" t="s">
        <v>230</v>
      </c>
      <c r="B179" s="6" t="s">
        <v>84</v>
      </c>
      <c r="C179" s="7" t="s">
        <v>196</v>
      </c>
      <c r="D179" s="12">
        <v>0</v>
      </c>
      <c r="E179" s="8"/>
    </row>
    <row r="180" spans="1:6" ht="34.5" hidden="1" customHeight="1">
      <c r="A180" s="25" t="s">
        <v>131</v>
      </c>
      <c r="B180" s="6" t="s">
        <v>84</v>
      </c>
      <c r="C180" s="7" t="s">
        <v>40</v>
      </c>
      <c r="D180" s="12">
        <v>0</v>
      </c>
      <c r="E180" s="8"/>
    </row>
    <row r="181" spans="1:6" ht="41.25" hidden="1" customHeight="1">
      <c r="A181" s="58" t="s">
        <v>71</v>
      </c>
      <c r="B181" s="58"/>
      <c r="C181" s="58"/>
      <c r="D181" s="58"/>
      <c r="E181" s="12">
        <v>4.8</v>
      </c>
      <c r="F181" s="45"/>
    </row>
    <row r="182" spans="1:6" ht="83.25" hidden="1" customHeight="1">
      <c r="A182" s="25" t="s">
        <v>155</v>
      </c>
      <c r="B182" s="6" t="s">
        <v>37</v>
      </c>
      <c r="C182" s="7" t="s">
        <v>40</v>
      </c>
      <c r="D182" s="12">
        <v>0</v>
      </c>
      <c r="E182" s="44"/>
    </row>
    <row r="183" spans="1:6" ht="38.25" customHeight="1">
      <c r="A183" s="42" t="s">
        <v>246</v>
      </c>
      <c r="B183" s="42"/>
      <c r="C183" s="42"/>
      <c r="D183" s="54">
        <f>SUM(D8:D17)+SUM(D19:D20)+SUM(D22:D25)+D30+SUM(D34:D37)+D47+D48+SUM(D50:D53)+D55+D56+SUM(D58:D92)+SUM(D101:D139)+D142+SUM(D153:D159)+D161+SUM(D164:D177)</f>
        <v>596187.09999999986</v>
      </c>
      <c r="E183" s="8">
        <v>2000</v>
      </c>
    </row>
    <row r="184" spans="1:6" ht="15" customHeight="1">
      <c r="A184" s="24"/>
      <c r="B184" s="2"/>
      <c r="C184" s="22"/>
      <c r="D184" s="11"/>
      <c r="E184" s="10">
        <v>344353320.42999971</v>
      </c>
    </row>
    <row r="185" spans="1:6" ht="12.75" customHeight="1">
      <c r="E185" s="4"/>
    </row>
  </sheetData>
  <mergeCells count="29">
    <mergeCell ref="A160:D160"/>
    <mergeCell ref="A162:D162"/>
    <mergeCell ref="A181:D181"/>
    <mergeCell ref="E5:E6"/>
    <mergeCell ref="A178:D178"/>
    <mergeCell ref="A54:D54"/>
    <mergeCell ref="A93:D93"/>
    <mergeCell ref="A42:E42"/>
    <mergeCell ref="A44:D44"/>
    <mergeCell ref="A57:D57"/>
    <mergeCell ref="A46:D46"/>
    <mergeCell ref="A148:D148"/>
    <mergeCell ref="A152:D152"/>
    <mergeCell ref="A141:D141"/>
    <mergeCell ref="B5:C5"/>
    <mergeCell ref="A5:A6"/>
    <mergeCell ref="D5:D6"/>
    <mergeCell ref="C1:D1"/>
    <mergeCell ref="A100:D100"/>
    <mergeCell ref="A7:D7"/>
    <mergeCell ref="A21:D21"/>
    <mergeCell ref="A95:D95"/>
    <mergeCell ref="A49:D49"/>
    <mergeCell ref="A3:D3"/>
    <mergeCell ref="A26:D26"/>
    <mergeCell ref="A28:D28"/>
    <mergeCell ref="A31:D31"/>
    <mergeCell ref="A18:D18"/>
    <mergeCell ref="A98:D98"/>
  </mergeCells>
  <phoneticPr fontId="0" type="noConversion"/>
  <pageMargins left="0.59055118110236227" right="0.39370078740157483" top="0.39370078740157483" bottom="0.19685039370078741" header="0" footer="0"/>
  <pageSetup paperSize="9" scale="65" fitToHeight="5" orientation="portrait" r:id="rId1"/>
  <headerFooter alignWithMargins="0"/>
  <rowBreaks count="4" manualBreakCount="4">
    <brk id="52" max="3" man="1"/>
    <brk id="80" max="3" man="1"/>
    <brk id="126" max="3" man="1"/>
    <brk id="172"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Доходы_2022</vt:lpstr>
      <vt:lpstr>Доходы_2022!Заголовки_для_печати</vt:lpstr>
      <vt:lpstr>Доходы_2022!Область_печати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Анисимова</dc:creator>
  <cp:lastModifiedBy>Deputaty</cp:lastModifiedBy>
  <cp:lastPrinted>2023-05-26T13:52:24Z</cp:lastPrinted>
  <dcterms:created xsi:type="dcterms:W3CDTF">2014-03-24T05:50:29Z</dcterms:created>
  <dcterms:modified xsi:type="dcterms:W3CDTF">2023-05-26T13:56:48Z</dcterms:modified>
</cp:coreProperties>
</file>