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1"/>
  </bookViews>
  <sheets>
    <sheet name="Ассигнования" sheetId="5" r:id="rId1"/>
    <sheet name="Исполнение" sheetId="4" r:id="rId2"/>
    <sheet name="КОНС" sheetId="1" r:id="rId3"/>
    <sheet name="ФУ" sheetId="6" r:id="rId4"/>
    <sheet name="265" sheetId="11" r:id="rId5"/>
    <sheet name="266" sheetId="12" r:id="rId6"/>
    <sheet name="267" sheetId="13" r:id="rId7"/>
    <sheet name="268" sheetId="14" r:id="rId8"/>
    <sheet name="КСК" sheetId="7" r:id="rId9"/>
    <sheet name="АДМ" sheetId="8" r:id="rId10"/>
    <sheet name="ОБР" sheetId="9" r:id="rId11"/>
    <sheet name="КУМИ" sheetId="10" r:id="rId12"/>
    <sheet name="РЕЙТИНГ" sheetId="2" r:id="rId13"/>
    <sheet name="Лист3" sheetId="3" r:id="rId14"/>
  </sheets>
  <definedNames>
    <definedName name="_xlnm.Print_Area" localSheetId="4">'265'!$A$1:$G$53</definedName>
    <definedName name="_xlnm.Print_Area" localSheetId="5">'266'!$A$1:$G$53</definedName>
    <definedName name="_xlnm.Print_Area" localSheetId="6">'267'!$A$1:$G$53</definedName>
    <definedName name="_xlnm.Print_Area" localSheetId="7">'268'!$A$1:$G$53</definedName>
    <definedName name="_xlnm.Print_Area" localSheetId="9">АДМ!$A$1:$G$53</definedName>
    <definedName name="_xlnm.Print_Area" localSheetId="2">КОНС!$A$1:$G$55</definedName>
    <definedName name="_xlnm.Print_Area" localSheetId="8">КСК!$A$1:$G$53</definedName>
    <definedName name="_xlnm.Print_Area" localSheetId="11">КУМИ!$A$1:$G$54</definedName>
    <definedName name="_xlnm.Print_Area" localSheetId="10">ОБР!$A$1:$G$54</definedName>
    <definedName name="_xlnm.Print_Area" localSheetId="3">ФУ!$A$1:$G$54</definedName>
  </definedNames>
  <calcPr calcId="125725"/>
</workbook>
</file>

<file path=xl/calcChain.xml><?xml version="1.0" encoding="utf-8"?>
<calcChain xmlns="http://schemas.openxmlformats.org/spreadsheetml/2006/main">
  <c r="E52" i="11"/>
  <c r="E52" i="6"/>
  <c r="E10" i="2"/>
  <c r="E53" i="7"/>
  <c r="E52"/>
  <c r="E13" i="2"/>
  <c r="E53" i="12"/>
  <c r="E52"/>
  <c r="E54" i="1"/>
  <c r="E53" i="6"/>
  <c r="E52" i="14"/>
  <c r="E6" i="2"/>
  <c r="E7"/>
  <c r="E8"/>
  <c r="E9"/>
  <c r="E53" i="1"/>
  <c r="E53" i="10"/>
  <c r="E52"/>
  <c r="C26"/>
  <c r="C18"/>
  <c r="C6"/>
  <c r="E53" i="9"/>
  <c r="E52"/>
  <c r="C26"/>
  <c r="C18" i="14"/>
  <c r="C18" i="9"/>
  <c r="C6"/>
  <c r="E53" i="8"/>
  <c r="E52"/>
  <c r="C26"/>
  <c r="C18"/>
  <c r="C13"/>
  <c r="C6"/>
  <c r="C26" i="7"/>
  <c r="C18" l="1"/>
  <c r="C6"/>
  <c r="E53" i="14"/>
  <c r="C26"/>
  <c r="C6"/>
  <c r="E53" i="13"/>
  <c r="E52"/>
  <c r="E53" i="11"/>
  <c r="C26" i="13"/>
  <c r="C18"/>
  <c r="C6" i="1"/>
  <c r="C6" i="13"/>
  <c r="C26" i="12"/>
  <c r="C18"/>
  <c r="C6"/>
  <c r="C6" i="11"/>
  <c r="C18"/>
  <c r="C26" i="6"/>
  <c r="C6"/>
  <c r="C48" i="14"/>
  <c r="C13"/>
  <c r="C48" i="13"/>
  <c r="C13"/>
  <c r="C48" i="12"/>
  <c r="C13"/>
  <c r="C48" i="11"/>
  <c r="C26"/>
  <c r="C13"/>
  <c r="C15" i="4"/>
  <c r="D15"/>
  <c r="E15"/>
  <c r="F15"/>
  <c r="B15"/>
  <c r="C21" i="5"/>
  <c r="D21"/>
  <c r="E21"/>
  <c r="B21"/>
  <c r="C26" i="1" l="1"/>
  <c r="E12" i="2"/>
  <c r="E5"/>
  <c r="E11"/>
  <c r="C48" i="10"/>
  <c r="C13"/>
  <c r="C48" i="9"/>
  <c r="C13"/>
  <c r="C48" i="8"/>
  <c r="C48" i="6"/>
  <c r="C48" i="7"/>
  <c r="C18" i="6"/>
  <c r="C48" i="1"/>
  <c r="C18" l="1"/>
  <c r="C13"/>
  <c r="C13" i="6"/>
  <c r="C13" i="7"/>
</calcChain>
</file>

<file path=xl/sharedStrings.xml><?xml version="1.0" encoding="utf-8"?>
<sst xmlns="http://schemas.openxmlformats.org/spreadsheetml/2006/main" count="911" uniqueCount="180">
  <si>
    <t>Наименование показателя</t>
  </si>
  <si>
    <t>Расчет показателя</t>
  </si>
  <si>
    <t>Единица измерения</t>
  </si>
  <si>
    <t>Значение</t>
  </si>
  <si>
    <t>Документы (формы бюджетной отчетности), в которых содержитыся информации для расчета показателя</t>
  </si>
  <si>
    <t>Комментарии относительно содержания показателя</t>
  </si>
  <si>
    <t>№ п/п</t>
  </si>
  <si>
    <t>1.</t>
  </si>
  <si>
    <t>P &gt; 10</t>
  </si>
  <si>
    <t>%</t>
  </si>
  <si>
    <t>Р</t>
  </si>
  <si>
    <t>Сведения об исполнении расходов бюджета района в разрезе ГРБС и ПБС за отчетный период</t>
  </si>
  <si>
    <t>Таблица 2</t>
  </si>
  <si>
    <t xml:space="preserve">Код главы ГРБС ,ПБС </t>
  </si>
  <si>
    <t>Кассовые расходы за отчетный период -всего</t>
  </si>
  <si>
    <t xml:space="preserve">Кассовые расходы за отчетный период без учета расходов на выполнение публичных обязательств </t>
  </si>
  <si>
    <t xml:space="preserve">Кассовые расходы за отчетный период без учета расходов за счет межбюджетных  трансферов из областного бюджета </t>
  </si>
  <si>
    <t xml:space="preserve">Кассовые расходы за отчетный период на предоставление муниципальных услуг физическим и  (или) юридическим лицам, оказываемых в рамках муниципальных заданий </t>
  </si>
  <si>
    <t>А</t>
  </si>
  <si>
    <t xml:space="preserve">Руководитель </t>
  </si>
  <si>
    <t>Киселева А.М.</t>
  </si>
  <si>
    <t>(подпись)</t>
  </si>
  <si>
    <t xml:space="preserve">(расшифровка подписи) </t>
  </si>
  <si>
    <t xml:space="preserve">Исполнитель </t>
  </si>
  <si>
    <t>начальник бюджетного отдела</t>
  </si>
  <si>
    <t xml:space="preserve"> </t>
  </si>
  <si>
    <t>Первышина И.В.</t>
  </si>
  <si>
    <t>(должность)</t>
  </si>
  <si>
    <t xml:space="preserve">(подпись ) </t>
  </si>
  <si>
    <t>Приложение №2</t>
  </si>
  <si>
    <t>к Положению</t>
  </si>
  <si>
    <t xml:space="preserve">СВЕДЕНИЯ </t>
  </si>
  <si>
    <t>Периодичность : годовая</t>
  </si>
  <si>
    <t xml:space="preserve">В том числе без учета межбюджетных трансферов из областного бюджета </t>
  </si>
  <si>
    <t>Эффективность управления кредиторской задолженностью по расчетам с поставщиками и подрядчиками</t>
  </si>
  <si>
    <t>Р=100% * К/Е, где:
Р - удельный вес кредиторской задолженность в кассовых расходах ГРБС и ПБС в отчетном финансовом году;
К - объем кредиторской задолженности по расчетам с поставщиками и подрядчиками в отчетном финансовом году на 1 января года, следующего за отчетным;
Е - кассовое исполнение расходов ГРБС и ПБС в отчетном финансовом году</t>
  </si>
  <si>
    <t>Графа 2 строк "Всего", "Сведения по дебиторской задолженности" (форма 0503169) пояснительной записки, утвержденной приказом Минфина России от 28.12.2010 №191н (в редакции от 20.08.2019), по виду деятельности "бюджетная" и виду задолженности "кредиторская", информация</t>
  </si>
  <si>
    <t>Р = 0</t>
  </si>
  <si>
    <t>P &gt; 0,2</t>
  </si>
  <si>
    <t>Р &lt;= 0,2</t>
  </si>
  <si>
    <t>Р &lt;= 2,5</t>
  </si>
  <si>
    <t>Доля расходов ГРБС и ПБС, осуществляемых в программном виде (муниципальные целевые программы)</t>
  </si>
  <si>
    <t>Р = 60</t>
  </si>
  <si>
    <t>Р=100% * (Sp/E), где:
Р - доля кассовых расходов ГРБС и ПБС за отчетный финансовый год, осуществляемых в программном виде;
Sp - объем кассовых расходов ГРБС и ПБС за отчетный финансовый год, осуществляемых в программном виде;
Е - кассовое исполнение расходов в отчетном финансовом году (за исключением публичных обязательств)</t>
  </si>
  <si>
    <t>Р &gt; +80</t>
  </si>
  <si>
    <t>60 &lt; P &lt; 80</t>
  </si>
  <si>
    <t>40 &lt; P &lt; 60</t>
  </si>
  <si>
    <t>30 &lt; P &lt; 40</t>
  </si>
  <si>
    <t>20 &lt; P &lt; 30</t>
  </si>
  <si>
    <t>P &lt; 20</t>
  </si>
  <si>
    <t>Доля расходов на предоставление муниципальных услуг физическим и (или) юридическим лицам, оказываемых в рамках муниципальных заданий</t>
  </si>
  <si>
    <t>Р=100%*Su/E, где:
Р - доля кассовых расходов ГРБС и ПБС на предоставление муниципальных услуг в рамках муниципальных заданий;
Su - объем кассовых расходов ГРБС и ПБС на предоставление муниципальных услуг физическим и (или) юридическим лицам, оказываемых ГРБС и ПБС в рамках муниципальных заданий;
Е - кассовое исполнение расходов в отчетном периоде</t>
  </si>
  <si>
    <t>20 &lt; P &lt; 40</t>
  </si>
  <si>
    <t>10 &lt; P &lt; 20</t>
  </si>
  <si>
    <t>Р = 10</t>
  </si>
  <si>
    <t>Р &lt; 10</t>
  </si>
  <si>
    <t>P</t>
  </si>
  <si>
    <t>Сведения об исполнении расходов бюджета района в разрезе за отчетный период</t>
  </si>
  <si>
    <t>Сведения об исполнении расходов бюджета района в разрезе за отчетный период по форме согласно приложению №2</t>
  </si>
  <si>
    <t>Предоставление в составе годовой бюджетной  отчетности сведений о мерах по повышению эффективности расходования бюджетных средств</t>
  </si>
  <si>
    <t>Наличие в составе годовой бюджетной отчетности за отчетный финансовый год заполненной таблицы "Сведения о мерах по повышению эффективности расходования бюджетных средств"</t>
  </si>
  <si>
    <t>балл</t>
  </si>
  <si>
    <t>Отсутствие в составе годовой бюджетной отчетности за отчетный финансовый год заполненной таблицы "Сведения о мерах по повышению эффективности расходования бюджетных средств"</t>
  </si>
  <si>
    <t>Графа 5 "Сведения о мерах по повышению эффективности бюджетных средств" (таблица №2) пояснительной записки (форма 0503160), утвержденной приказом Минфина России от 28.12.2010 №191н (в редакции от 20.08.2019). Информация</t>
  </si>
  <si>
    <t>Соблюдение сроков предоставления ГРБС и ПБС бюджетной отчетности</t>
  </si>
  <si>
    <t>Бюджетная отчетность представлена ГРБС и ПБС в установленные сроки</t>
  </si>
  <si>
    <t>Бюджетная отчетность представлена ГРБС и ПБС с нарушением установленных сроков</t>
  </si>
  <si>
    <t>Нарушения, выявленные в ходе проведения контрольных мероприятий уполномоченными органами финансового контроля, в отчетном году</t>
  </si>
  <si>
    <t>Оценивается количество финансовых нарушений, выявленных в ходе проведения контрольных мероприятий уполномоченным</t>
  </si>
  <si>
    <t>Отсутствуют нарушения</t>
  </si>
  <si>
    <t>Установлены нарушения</t>
  </si>
  <si>
    <t>Таблица №7 пояснительной зяписки (форма 0531160), утвержденной приказом Минфина России от 28.12.2010 №191н (в редакции от 20.08.2019). Информация</t>
  </si>
  <si>
    <t>Наличие сумм недостач и хищений денежных средств и материальных ценностей на конец отчетного периода</t>
  </si>
  <si>
    <t>Оценивается факт установления недостач и хищений денежных средств и материальных ценностей</t>
  </si>
  <si>
    <t>Отсутствие недостачи и хищения денежных средств и материальных ценностей</t>
  </si>
  <si>
    <t>Установлены недостачи и хищения денежных средств и материальных ценностей</t>
  </si>
  <si>
    <t xml:space="preserve">Графа 3 "Сведения о недостачах и хищениях денежных средств и материальных ценностей" пояснительной зяписки (форма 0531160), утвержденной приказом Минфина России от 28.12.2010 №191н (в редакции от 20.08.2019). </t>
  </si>
  <si>
    <t>Сумма, подлежащая взысканию по исполнительным документам</t>
  </si>
  <si>
    <t>Р=100%*S/E, где:
Р - удельный вес сумм, подлежащих взысканию в кассовых расходах ГРБС и ПБС за отчетный период;
S - сумма, подлежащая взысканию по поступившим с начала финансового года исполнительным документам за счет средств бюджета района по расходам, администрируемым ГРБС и ПБС, по состоянию на конец отчетного периода;
Е - кассовое исполнение расходо ГРБС и ПБС в отчетном периоде</t>
  </si>
  <si>
    <t>Р &gt; 0</t>
  </si>
  <si>
    <t>Сведения УФК, сведения ГРБС и ПБС</t>
  </si>
  <si>
    <t>Сведения ГРБС и ПБС</t>
  </si>
  <si>
    <t>ПОКАЗАТЕЛИ
ДЛЯ ОЦЕНКИ КАЧЕСТВА ФИНАНСОВОГО МЕНЕДЖМЕНТА ГЛАВНЫХ
РАСПОРЯДИТЕЛЕЙ И ПОЛУЧАТЕЛЕЙ СРЕДСТВ БЮДЖЕТА
ЧАГОДОЩЕНСКОГО МУНИЦИПАЛЬНОГО РАЙОНА</t>
  </si>
  <si>
    <t>Объем не исполненных на конец отчетного финансового года бюджетных ассигнований (в части средств бюджета района)</t>
  </si>
  <si>
    <t>Наименование органа местного самоуправления</t>
  </si>
  <si>
    <t>Суммарная оценка качества управления финансами</t>
  </si>
  <si>
    <t>Максимальная оценка качества управления финансами</t>
  </si>
  <si>
    <t>Уровень качества управления финансами, %</t>
  </si>
  <si>
    <t>2.</t>
  </si>
  <si>
    <t>3.</t>
  </si>
  <si>
    <t>4.</t>
  </si>
  <si>
    <t>5.</t>
  </si>
  <si>
    <t>Р1</t>
  </si>
  <si>
    <t>Р2=100% * К/Е, где:
Р2 - удельный вес кредиторской задолженность в кассовых расходах ГРБС и ПБС в отчетном финансовом году;
К - объем кредиторской задолженности по расчетам с поставщиками и подрядчиками в отчетном финансовом году на 1 января года, следующего за отчетным;
Е - кассовое исполнение расходов ГРБС и ПБС в отчетном финансовом году</t>
  </si>
  <si>
    <t>Р2</t>
  </si>
  <si>
    <t>Р3=100% * (Sp/E), где:
Р3 - доля кассовых расходов ГРБС и ПБС за отчетный финансовый год, осуществляемых в программном виде;
Sp - объем кассовых расходов ГРБС и ПБС за отчетный финансовый год, осуществляемых в программном виде;
Е - кассовое исполнение расходов в отчетном финансовом году (за исключением публичных обязательств)</t>
  </si>
  <si>
    <t>Р3</t>
  </si>
  <si>
    <t>Р4=100%*Su/E, где:
Р4 - доля кассовых расходов ГРБС и ПБС на предоставление муниципальных услуг в рамках муниципальных заданий;
Su - объем кассовых расходов ГРБС и ПБС на предоставление муниципальных услуг физическим и (или) юридическим лицам, оказываемых ГРБС и ПБС в рамках муниципальных заданий;
Е - кассовое исполнение расходов в отчетном периоде</t>
  </si>
  <si>
    <t>P4</t>
  </si>
  <si>
    <t>Пояснения</t>
  </si>
  <si>
    <t>Графа 5 "Сведения о мерах по повышению эффективности бюджетных средств" пояснительной записки (форма 0503160), утвержденной приказом Минфина России от 28.12.2010 №191н (в редакции от 20.08.2019). Информация</t>
  </si>
  <si>
    <t>2,5 &lt; P &lt; 5</t>
  </si>
  <si>
    <t>5 &lt; P &lt; 8</t>
  </si>
  <si>
    <t>8 &lt; P &lt; 10</t>
  </si>
  <si>
    <t>Графа 5 "Сведения о мерах по повышению эффективности бюджетных средств"  пояснительной записки (форма 0503160), утвержденной приказом Минфина России от 28.12.2010 №191н (в редакции от 20.08.2019). Информация</t>
  </si>
  <si>
    <t>УПРАВЛЕНИЕ ОБРАЗОВАНИЯ</t>
  </si>
  <si>
    <t>Комитет по управлению муниципальным имуществом</t>
  </si>
  <si>
    <t xml:space="preserve">Кассовые расходы за отчетный период, осуществляяемые в программном виде (муницпальные целевые программы) </t>
  </si>
  <si>
    <t>Низкий процент расходов оказываемых в рамках муниципальных заданий</t>
  </si>
  <si>
    <t>об исполнении расходов бюджета района за 2023 год</t>
  </si>
  <si>
    <t>Чагодощенский муниципальный округ Вологодской области</t>
  </si>
  <si>
    <t xml:space="preserve">Главный распорядитель, получатель средств бюджета округа </t>
  </si>
  <si>
    <t xml:space="preserve">Утверждено решением о бюджете округа, всего </t>
  </si>
  <si>
    <t>Роспись расходов бюджета округа с учетом внесенных в нее изменений</t>
  </si>
  <si>
    <t xml:space="preserve">Роспись расходов бюджета округа с учетом внесенных в нее изменений без учета расходов за счет межбюджетных трансферов из областного бюджета </t>
  </si>
  <si>
    <t>ПЕРВОМАЙСКОЕ ТЕРРИТОРИАЛЬНОЕ УПРАВЛЕНИЕ</t>
  </si>
  <si>
    <t>БЕЛОКРЕСТСКОЕ ТЕРРИТОРИАЛЬНОЕ УПРАВЛЕНИЕ</t>
  </si>
  <si>
    <t>ЧАГОДСКОЕ ТЕРРИТОРИАЛЬНОЕ УПРАВЛЕНИЕ</t>
  </si>
  <si>
    <t>ПОКАЗАТЕЛИ
ДЛЯ ОЦЕНКИ КАЧЕСТВА ФИНАНСОВОГО МЕНЕДЖМЕНТА ГЛАВНЫХ
РАСПОРЯДИТЕЛЕЙ И ПОЛУЧАТЕЛЕЙ СРЕДСТВ БЮДЖЕТА
ЧАГОДОЩЕНСКОГО МУНИЦИПАЛЬНОГО ОКРУГА</t>
  </si>
  <si>
    <t>Сведения об исполнении расходов бюджета округа в разрезе ГРБС и ПБС за отчетный период</t>
  </si>
  <si>
    <t>Объем не исполненных на конец отчетного финансового года бюджетных ассигнований (в части средств бюджета округа)</t>
  </si>
  <si>
    <t xml:space="preserve">100% исполнение </t>
  </si>
  <si>
    <t>ФИНАНСОВОЕ УПРАВЛЕНИЕ АДМИНИСТРАЦИИ ОКРУГА</t>
  </si>
  <si>
    <t>Сведения об исполнении расходов бюджета округа в разрезе за отчетный период</t>
  </si>
  <si>
    <t>Сведения об исполнении расходов бюджета округа в разрезе за отчетный период по форме согласно приложению №2</t>
  </si>
  <si>
    <t xml:space="preserve">P1=100% * (B-E)/B, где:
Р1 -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Р1 = 100% * (10728,9 - 10728,9)/10728,9 </t>
  </si>
  <si>
    <t>P=100% * (B-E)/B, где:
Р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 = 100% * (10562,4 - 9796,1)/10562,4</t>
  </si>
  <si>
    <t>92,7% исполнение бюджета в части средств бюджета округа</t>
  </si>
  <si>
    <r>
      <t>Р=100% * (Sp/E), где:
Р - доля кассовых расходов ГРБС и ПБС за отчетный финансовый год, осуществляемых в программном виде;
Sp - объем кассовых расходов ГРБС и ПБС за отчетный финансовый год, осуществляемых в программном виде;
Е - кассовое исполнение расходов в отчетном финансовом году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
P=100%*(13427,6/13427,6)</t>
    </r>
  </si>
  <si>
    <t>доля расходов бюджета , формируемых в рамках муниципальных программ, составляет 100,0%</t>
  </si>
  <si>
    <t>Содержание Первомайского ДК</t>
  </si>
  <si>
    <t>P=100% * (B-E)/B, где:
Р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 = 100% * (24187,9 - 24162,8)/24187,9</t>
  </si>
  <si>
    <t>99,5% исполнение бюджета в части средств бюджета округа</t>
  </si>
  <si>
    <t xml:space="preserve">Р=100% * (Sp/E), где:
Р - доля кассовых расходов ГРБС и ПБС за отчетный финансовый год, осуществляемых в программном виде;
Sp - объем кассовых расходов ГРБС и ПБС за отчетный финансовый год, осуществляемых в программном виде;
Е - кассовое исполнение расходов в отчетном финансовом году </t>
  </si>
  <si>
    <t>Содержание Белокрестского СКО</t>
  </si>
  <si>
    <t>САЗОНОВСКОЕ ТЕРРИТОРИАЛЬНОЕ УПРАВЛЕНИЕ</t>
  </si>
  <si>
    <t>P=100% * (B-E)/B, где:
Р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 = 100% * (19576,2 - 18070,6)/19576,2</t>
  </si>
  <si>
    <t>92,3% исполнение бюджета в части средств бюджета округа</t>
  </si>
  <si>
    <t xml:space="preserve">P=100% * (B-E)/B, где:
Р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 = 100% * (405232,8 - 391877,4)/405232,8 </t>
  </si>
  <si>
    <t>96,7% исполнение бюджета в части средств бюджета округа</t>
  </si>
  <si>
    <t>доля расходов бюджета Чагодощенского муниципального округа на 2023 год, формируемых в рамках муниципальных программ, составляет 99,7%</t>
  </si>
  <si>
    <t>Содержание Сазоновского ДК</t>
  </si>
  <si>
    <t>maх</t>
  </si>
  <si>
    <t>max</t>
  </si>
  <si>
    <t>P=100% * (B-E)/B, где:
Р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 = 100% * (40650,9 - 38986,0)/40650,9</t>
  </si>
  <si>
    <t>95,9% исполнение бюджета в части средств бюджета округа</t>
  </si>
  <si>
    <t>нет подведомственных учреждений, показатель не учитывается</t>
  </si>
  <si>
    <t>КОНТРОЛЬНО-СЧЕТНАЯ КОМИССИЯ</t>
  </si>
  <si>
    <t>P=100% * (B-E)/B, где:
Р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 = 100% * (828,6-746,0)/828,6</t>
  </si>
  <si>
    <t>90,0% исполнение бюджета в части средств бюджета округа</t>
  </si>
  <si>
    <t>Средства на содержание контрольно-счетных органов, органов субъектов РФ (муниципальных образований) в рамках муниципальных программ не отражаются ввиду невозмежности установления целевых показателей для таких органов (письмо Минфина России от 30.09.2014 г. №09-05-05/48843)
Показатель не учитываем</t>
  </si>
  <si>
    <t>P=100% * (B-E)/B, где:
Р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 = 100% * (198660,7 - 190143,4)/198660,7</t>
  </si>
  <si>
    <t>АДМИНИСТРАЦИЯ ОКРУГА</t>
  </si>
  <si>
    <t>95,7% исполнение бюджета в части средств бюджета округа</t>
  </si>
  <si>
    <t>доля расходов бюджета , формируемых в рамках муниципальных программ, составляет 99,0%
(расходы на содержание Главы округа отражаются в непрограммной части бюджета)</t>
  </si>
  <si>
    <t xml:space="preserve">P=100% * (B-E)/B, где:
Р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 = 100% * (92044,3 - 91787,7)/92044,3 </t>
  </si>
  <si>
    <t>99,7% исполнение бюджета в части средств бюджета округа</t>
  </si>
  <si>
    <t>P=100% * (B-E)/B, где:
Р - процент не исполненных на конец отчетного финансового года бюджетных ассигнований; 
В - объем бюджетных ассигнований ГРБС и ПБС в отчетном финансовом году согласно сводной бюджетной росписи с учетом внесенных в неё изменений;
Е - кассовое исполнение расходов ГРБС и ПБС в отчетном финансовом году
Р = 100% * (7992,8 - 7455,6)/7992,8</t>
  </si>
  <si>
    <t>93,3% исполнение бюджета в части средств бюджета округа</t>
  </si>
  <si>
    <t>Р=100% * (Sp/E), где:
Р - доля кассовых расходов ГРБС и ПБС за отчетный финансовый год, осуществляемых в программном виде;
Sp - объем кассовых расходов ГРБС и ПБС за отчетный финансовый год, осуществляемых в программном виде;
Е - кассовое исполнение расходов в отчетном финансовом году</t>
  </si>
  <si>
    <t>6.</t>
  </si>
  <si>
    <t>7.</t>
  </si>
  <si>
    <t>8.</t>
  </si>
  <si>
    <t>9.</t>
  </si>
  <si>
    <t>Финансовое управление администрации Чагодощенского муниципального округа</t>
  </si>
  <si>
    <t>Первомайское территориальное управление администрации Чагодощенского муниципального округа</t>
  </si>
  <si>
    <t>Белокрестское территориальное управление администрации Чагодощенского муниципального округа</t>
  </si>
  <si>
    <t>Сазоновское территориальное управление администрации Чагодощенского муниципального округа</t>
  </si>
  <si>
    <t>Чагодское территориальное управление администрации Чагодощенского муниципального округа</t>
  </si>
  <si>
    <t>Контрольно-счетная комиссия Чагодощенского муниципального округа</t>
  </si>
  <si>
    <t>Администрация Чагодощенского муниципального округа</t>
  </si>
  <si>
    <t>Управление образования администрации  Чагодощенского муниципального округа</t>
  </si>
  <si>
    <t>Комитет по управлению муниципальным имуществом Чагодощенского муниципального округа</t>
  </si>
  <si>
    <t>"05" апреля 2024 года</t>
  </si>
  <si>
    <t>Расходы оказываемых в рамках муниципальных заданий отсутствуют</t>
  </si>
  <si>
    <t>СВОДНЫЙ РЕЙТИНГ за 2023 год
органов местного самоуправления
по качеству финансового менеджмента
Чагодощенский муниципальный округ</t>
  </si>
  <si>
    <t>Кассовые расходы за отчетный период в части средств бюджета округа составляют 95,0%</t>
  </si>
  <si>
    <t xml:space="preserve">Кассовые расходы за отчетный период в части средств бюджета округа составляют 90,0% </t>
  </si>
  <si>
    <t xml:space="preserve">Кассовые расходы за отчетный период в части средств бюджета округа составляют 92,7% 
</t>
  </si>
  <si>
    <t>Кассовые расходы за отчетный период на предоставление муниципальных услуг физическим и  (или) юридическим лицам, оказываемых в рамках муниципальных заданий составляет 31,79%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</si>
</sst>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6" xfId="0" applyFont="1" applyBorder="1"/>
    <xf numFmtId="2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top"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5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left" wrapText="1"/>
    </xf>
    <xf numFmtId="0" fontId="1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view="pageBreakPreview" zoomScale="75" workbookViewId="0">
      <selection activeCell="B19" sqref="B19"/>
    </sheetView>
  </sheetViews>
  <sheetFormatPr defaultRowHeight="15"/>
  <cols>
    <col min="1" max="1" width="21.140625" style="2" customWidth="1"/>
    <col min="2" max="2" width="26.28515625" style="2" customWidth="1"/>
    <col min="3" max="3" width="26" style="2" customWidth="1"/>
    <col min="4" max="4" width="23.28515625" style="2" customWidth="1"/>
    <col min="5" max="6" width="32.42578125" style="2" customWidth="1"/>
    <col min="7" max="7" width="32.28515625" style="2" customWidth="1"/>
    <col min="8" max="16384" width="9.140625" style="2"/>
  </cols>
  <sheetData>
    <row r="1" spans="1:7">
      <c r="G1" s="2" t="s">
        <v>29</v>
      </c>
    </row>
    <row r="2" spans="1:7">
      <c r="G2" s="2" t="s">
        <v>30</v>
      </c>
    </row>
    <row r="3" spans="1:7">
      <c r="B3" s="48" t="s">
        <v>31</v>
      </c>
      <c r="C3" s="48"/>
      <c r="D3" s="48"/>
    </row>
    <row r="4" spans="1:7">
      <c r="B4" s="48" t="s">
        <v>109</v>
      </c>
      <c r="C4" s="48"/>
      <c r="D4" s="48"/>
    </row>
    <row r="5" spans="1:7">
      <c r="B5" s="15"/>
      <c r="C5" s="15"/>
      <c r="D5" s="15"/>
    </row>
    <row r="6" spans="1:7">
      <c r="A6" s="49" t="s">
        <v>111</v>
      </c>
      <c r="B6" s="49"/>
      <c r="C6" s="49"/>
    </row>
    <row r="7" spans="1:7">
      <c r="A7" s="50" t="s">
        <v>110</v>
      </c>
      <c r="B7" s="50"/>
      <c r="C7" s="50"/>
    </row>
    <row r="8" spans="1:7">
      <c r="A8" s="49" t="s">
        <v>32</v>
      </c>
      <c r="B8" s="49"/>
    </row>
    <row r="10" spans="1:7" ht="102.75" customHeight="1">
      <c r="A10" s="1" t="s">
        <v>13</v>
      </c>
      <c r="B10" s="1" t="s">
        <v>112</v>
      </c>
      <c r="C10" s="1" t="s">
        <v>33</v>
      </c>
      <c r="D10" s="1" t="s">
        <v>113</v>
      </c>
      <c r="E10" s="1" t="s">
        <v>114</v>
      </c>
      <c r="F10" s="10"/>
    </row>
    <row r="11" spans="1:7">
      <c r="A11" s="7" t="s">
        <v>18</v>
      </c>
      <c r="B11" s="7">
        <v>1</v>
      </c>
      <c r="C11" s="7">
        <v>2</v>
      </c>
      <c r="D11" s="7">
        <v>3</v>
      </c>
      <c r="E11" s="7">
        <v>4</v>
      </c>
    </row>
    <row r="12" spans="1:7">
      <c r="A12" s="11">
        <v>214</v>
      </c>
      <c r="B12" s="12">
        <v>9208400</v>
      </c>
      <c r="C12" s="12">
        <v>9185500</v>
      </c>
      <c r="D12" s="12">
        <v>11313844.060000001</v>
      </c>
      <c r="E12" s="12">
        <v>10728934.279999999</v>
      </c>
    </row>
    <row r="13" spans="1:7">
      <c r="A13" s="11">
        <v>265</v>
      </c>
      <c r="B13" s="12">
        <v>13971931.41</v>
      </c>
      <c r="C13" s="12">
        <v>8702660.0099999998</v>
      </c>
      <c r="D13" s="12">
        <v>14193919.720000001</v>
      </c>
      <c r="E13" s="12">
        <v>10562409.380000001</v>
      </c>
    </row>
    <row r="14" spans="1:7">
      <c r="A14" s="11">
        <v>266</v>
      </c>
      <c r="B14" s="12">
        <v>29740299.91</v>
      </c>
      <c r="C14" s="12">
        <v>21494437.789999999</v>
      </c>
      <c r="D14" s="12">
        <v>29510320.390000001</v>
      </c>
      <c r="E14" s="12">
        <v>24187869.260000002</v>
      </c>
    </row>
    <row r="15" spans="1:7">
      <c r="A15" s="11">
        <v>267</v>
      </c>
      <c r="B15" s="12">
        <v>19224847</v>
      </c>
      <c r="C15" s="12">
        <v>16796655.239999998</v>
      </c>
      <c r="D15" s="12">
        <v>23172443.23</v>
      </c>
      <c r="E15" s="12">
        <v>19576222.489999998</v>
      </c>
    </row>
    <row r="16" spans="1:7">
      <c r="A16" s="11">
        <v>268</v>
      </c>
      <c r="B16" s="12">
        <v>33378928.93</v>
      </c>
      <c r="C16" s="12">
        <v>28657695.109999999</v>
      </c>
      <c r="D16" s="12">
        <v>55968924.479999997</v>
      </c>
      <c r="E16" s="12">
        <v>40650905.600000001</v>
      </c>
    </row>
    <row r="17" spans="1:5">
      <c r="A17" s="11">
        <v>291</v>
      </c>
      <c r="B17" s="12">
        <v>811500</v>
      </c>
      <c r="C17" s="12">
        <v>811500</v>
      </c>
      <c r="D17" s="12">
        <v>828600</v>
      </c>
      <c r="E17" s="12">
        <v>828600</v>
      </c>
    </row>
    <row r="18" spans="1:5">
      <c r="A18" s="11">
        <v>293</v>
      </c>
      <c r="B18" s="12">
        <v>601403176.50999999</v>
      </c>
      <c r="C18" s="12">
        <v>134617740.30000001</v>
      </c>
      <c r="D18" s="12">
        <v>571873315.32000005</v>
      </c>
      <c r="E18" s="12">
        <v>198660702.68000001</v>
      </c>
    </row>
    <row r="19" spans="1:5">
      <c r="A19" s="11">
        <v>296</v>
      </c>
      <c r="B19" s="12">
        <v>300749372.85000002</v>
      </c>
      <c r="C19" s="12">
        <v>89815912.650000006</v>
      </c>
      <c r="D19" s="12">
        <v>292749904.79000002</v>
      </c>
      <c r="E19" s="12">
        <v>92044290.819999993</v>
      </c>
    </row>
    <row r="20" spans="1:5">
      <c r="A20" s="11">
        <v>299</v>
      </c>
      <c r="B20" s="12">
        <v>8254404.0599999996</v>
      </c>
      <c r="C20" s="12">
        <v>6871700</v>
      </c>
      <c r="D20" s="12">
        <v>9458777.6099999994</v>
      </c>
      <c r="E20" s="12">
        <v>7992840.1399999997</v>
      </c>
    </row>
    <row r="21" spans="1:5">
      <c r="A21" s="7"/>
      <c r="B21" s="13">
        <f>B12+B13+B14+B16+B15+B17+B18+B19+B20</f>
        <v>1016742860.67</v>
      </c>
      <c r="C21" s="13">
        <f t="shared" ref="C21:E21" si="0">C12+C13+C14+C16+C15+C17+C18+C19+C20</f>
        <v>316953801.10000002</v>
      </c>
      <c r="D21" s="13">
        <f t="shared" si="0"/>
        <v>1009070049.6</v>
      </c>
      <c r="E21" s="13">
        <f t="shared" si="0"/>
        <v>405232774.64999998</v>
      </c>
    </row>
  </sheetData>
  <mergeCells count="5">
    <mergeCell ref="B3:D3"/>
    <mergeCell ref="B4:D4"/>
    <mergeCell ref="A6:C6"/>
    <mergeCell ref="A7:C7"/>
    <mergeCell ref="A8:B8"/>
  </mergeCells>
  <pageMargins left="0.7" right="0.7" top="0.75" bottom="0.75" header="0.3" footer="0.3"/>
  <pageSetup paperSize="9" scale="65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G53"/>
  <sheetViews>
    <sheetView view="pageBreakPreview" zoomScale="98" zoomScaleSheetLayoutView="98" workbookViewId="0">
      <selection activeCell="C7" sqref="C7:C11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57031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82</v>
      </c>
      <c r="C2" s="51"/>
      <c r="D2" s="51"/>
      <c r="E2" s="51"/>
      <c r="F2" s="51"/>
    </row>
    <row r="3" spans="1:7">
      <c r="C3" s="83" t="s">
        <v>152</v>
      </c>
      <c r="D3" s="83"/>
      <c r="E3" s="83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83</v>
      </c>
      <c r="C5" s="4" t="s">
        <v>151</v>
      </c>
      <c r="D5" s="55" t="s">
        <v>61</v>
      </c>
      <c r="E5" s="8" t="s">
        <v>10</v>
      </c>
      <c r="F5" s="66" t="s">
        <v>11</v>
      </c>
      <c r="G5" s="66" t="s">
        <v>153</v>
      </c>
    </row>
    <row r="6" spans="1:7" ht="30.75" customHeight="1">
      <c r="A6" s="62"/>
      <c r="B6" s="59"/>
      <c r="C6" s="43">
        <f>100*(Ассигнования!E18-Исполнение!D12)/Ассигнования!E18</f>
        <v>4.2873457080837571</v>
      </c>
      <c r="D6" s="56"/>
      <c r="E6" s="20">
        <v>4</v>
      </c>
      <c r="F6" s="64"/>
      <c r="G6" s="67"/>
    </row>
    <row r="7" spans="1:7">
      <c r="A7" s="62"/>
      <c r="B7" s="59"/>
      <c r="C7" s="8" t="s">
        <v>40</v>
      </c>
      <c r="D7" s="64"/>
      <c r="E7" s="7">
        <v>5</v>
      </c>
      <c r="F7" s="64"/>
      <c r="G7" s="67"/>
    </row>
    <row r="8" spans="1:7">
      <c r="A8" s="62"/>
      <c r="B8" s="59"/>
      <c r="C8" s="8" t="s">
        <v>101</v>
      </c>
      <c r="D8" s="64"/>
      <c r="E8" s="7">
        <v>4</v>
      </c>
      <c r="F8" s="64"/>
      <c r="G8" s="67"/>
    </row>
    <row r="9" spans="1:7">
      <c r="A9" s="62"/>
      <c r="B9" s="59"/>
      <c r="C9" s="8" t="s">
        <v>102</v>
      </c>
      <c r="D9" s="64"/>
      <c r="E9" s="7">
        <v>3</v>
      </c>
      <c r="F9" s="64"/>
      <c r="G9" s="67"/>
    </row>
    <row r="10" spans="1:7">
      <c r="A10" s="62"/>
      <c r="B10" s="59"/>
      <c r="C10" s="8" t="s">
        <v>103</v>
      </c>
      <c r="D10" s="64"/>
      <c r="E10" s="7">
        <v>2</v>
      </c>
      <c r="F10" s="64"/>
      <c r="G10" s="67"/>
    </row>
    <row r="11" spans="1:7">
      <c r="A11" s="63"/>
      <c r="B11" s="60"/>
      <c r="C11" s="8" t="s">
        <v>8</v>
      </c>
      <c r="D11" s="65"/>
      <c r="E11" s="7">
        <v>0</v>
      </c>
      <c r="F11" s="65"/>
      <c r="G11" s="68"/>
    </row>
    <row r="12" spans="1:7" ht="255.75" customHeight="1">
      <c r="A12" s="55">
        <v>2</v>
      </c>
      <c r="B12" s="58" t="s">
        <v>34</v>
      </c>
      <c r="C12" s="4" t="s">
        <v>35</v>
      </c>
      <c r="D12" s="55" t="s">
        <v>61</v>
      </c>
      <c r="E12" s="8" t="s">
        <v>10</v>
      </c>
      <c r="F12" s="58" t="s">
        <v>36</v>
      </c>
      <c r="G12" s="91"/>
    </row>
    <row r="13" spans="1:7">
      <c r="A13" s="56"/>
      <c r="B13" s="59"/>
      <c r="C13" s="21">
        <f>100*0/Исполнение!D12</f>
        <v>0</v>
      </c>
      <c r="D13" s="56"/>
      <c r="E13" s="20">
        <v>5</v>
      </c>
      <c r="F13" s="59"/>
      <c r="G13" s="92"/>
    </row>
    <row r="14" spans="1:7">
      <c r="A14" s="56"/>
      <c r="B14" s="59"/>
      <c r="C14" s="8" t="s">
        <v>37</v>
      </c>
      <c r="D14" s="56"/>
      <c r="E14" s="7">
        <v>5</v>
      </c>
      <c r="F14" s="59"/>
      <c r="G14" s="92"/>
    </row>
    <row r="15" spans="1:7">
      <c r="A15" s="56"/>
      <c r="B15" s="59"/>
      <c r="C15" s="8" t="s">
        <v>39</v>
      </c>
      <c r="D15" s="56"/>
      <c r="E15" s="7">
        <v>3</v>
      </c>
      <c r="F15" s="59"/>
      <c r="G15" s="92"/>
    </row>
    <row r="16" spans="1:7">
      <c r="A16" s="57"/>
      <c r="B16" s="60"/>
      <c r="C16" s="8" t="s">
        <v>38</v>
      </c>
      <c r="D16" s="57"/>
      <c r="E16" s="7">
        <v>0</v>
      </c>
      <c r="F16" s="60"/>
      <c r="G16" s="93"/>
    </row>
    <row r="17" spans="1:7" ht="249.75" customHeight="1">
      <c r="A17" s="55">
        <v>3</v>
      </c>
      <c r="B17" s="58" t="s">
        <v>41</v>
      </c>
      <c r="C17" s="4" t="s">
        <v>133</v>
      </c>
      <c r="D17" s="55" t="s">
        <v>61</v>
      </c>
      <c r="E17" s="8" t="s">
        <v>10</v>
      </c>
      <c r="F17" s="58" t="s">
        <v>57</v>
      </c>
      <c r="G17" s="58" t="s">
        <v>154</v>
      </c>
    </row>
    <row r="18" spans="1:7">
      <c r="A18" s="56"/>
      <c r="B18" s="59"/>
      <c r="C18" s="43">
        <f>100*(Исполнение!E12/Исполнение!B12)</f>
        <v>98.993406985490864</v>
      </c>
      <c r="D18" s="56"/>
      <c r="E18" s="20">
        <v>5</v>
      </c>
      <c r="F18" s="59"/>
      <c r="G18" s="59"/>
    </row>
    <row r="19" spans="1:7">
      <c r="A19" s="56"/>
      <c r="B19" s="59"/>
      <c r="C19" s="8" t="s">
        <v>44</v>
      </c>
      <c r="D19" s="56"/>
      <c r="E19" s="7">
        <v>5</v>
      </c>
      <c r="F19" s="59"/>
      <c r="G19" s="59"/>
    </row>
    <row r="20" spans="1:7">
      <c r="A20" s="56"/>
      <c r="B20" s="59"/>
      <c r="C20" s="8" t="s">
        <v>45</v>
      </c>
      <c r="D20" s="56"/>
      <c r="E20" s="7">
        <v>4</v>
      </c>
      <c r="F20" s="59"/>
      <c r="G20" s="59"/>
    </row>
    <row r="21" spans="1:7">
      <c r="A21" s="56"/>
      <c r="B21" s="59"/>
      <c r="C21" s="8" t="s">
        <v>46</v>
      </c>
      <c r="D21" s="56"/>
      <c r="E21" s="7">
        <v>3</v>
      </c>
      <c r="F21" s="59"/>
      <c r="G21" s="59"/>
    </row>
    <row r="22" spans="1:7">
      <c r="A22" s="56"/>
      <c r="B22" s="59"/>
      <c r="C22" s="8" t="s">
        <v>47</v>
      </c>
      <c r="D22" s="56"/>
      <c r="E22" s="7">
        <v>2</v>
      </c>
      <c r="F22" s="59"/>
      <c r="G22" s="59"/>
    </row>
    <row r="23" spans="1:7">
      <c r="A23" s="56"/>
      <c r="B23" s="59"/>
      <c r="C23" s="8" t="s">
        <v>48</v>
      </c>
      <c r="D23" s="56"/>
      <c r="E23" s="7">
        <v>1</v>
      </c>
      <c r="F23" s="59"/>
      <c r="G23" s="59"/>
    </row>
    <row r="24" spans="1:7">
      <c r="A24" s="57"/>
      <c r="B24" s="60"/>
      <c r="C24" s="8" t="s">
        <v>49</v>
      </c>
      <c r="D24" s="57"/>
      <c r="E24" s="7">
        <v>0</v>
      </c>
      <c r="F24" s="60"/>
      <c r="G24" s="60"/>
    </row>
    <row r="25" spans="1:7" ht="285">
      <c r="A25" s="55">
        <v>4</v>
      </c>
      <c r="B25" s="58" t="s">
        <v>50</v>
      </c>
      <c r="C25" s="4" t="s">
        <v>51</v>
      </c>
      <c r="D25" s="55" t="s">
        <v>61</v>
      </c>
      <c r="E25" s="8" t="s">
        <v>56</v>
      </c>
      <c r="F25" s="58" t="s">
        <v>58</v>
      </c>
      <c r="G25" s="91"/>
    </row>
    <row r="26" spans="1:7">
      <c r="A26" s="56"/>
      <c r="B26" s="59"/>
      <c r="C26" s="43">
        <f>100*Исполнение!F12/Исполнение!B12</f>
        <v>13.415509000780199</v>
      </c>
      <c r="D26" s="56"/>
      <c r="E26" s="22">
        <v>2</v>
      </c>
      <c r="F26" s="59"/>
      <c r="G26" s="92"/>
    </row>
    <row r="27" spans="1:7">
      <c r="A27" s="56"/>
      <c r="B27" s="59"/>
      <c r="C27" s="8" t="s">
        <v>42</v>
      </c>
      <c r="D27" s="56"/>
      <c r="E27" s="7">
        <v>5</v>
      </c>
      <c r="F27" s="59"/>
      <c r="G27" s="92"/>
    </row>
    <row r="28" spans="1:7">
      <c r="A28" s="56"/>
      <c r="B28" s="59"/>
      <c r="C28" s="8" t="s">
        <v>46</v>
      </c>
      <c r="D28" s="56"/>
      <c r="E28" s="7">
        <v>4</v>
      </c>
      <c r="F28" s="59"/>
      <c r="G28" s="92"/>
    </row>
    <row r="29" spans="1:7">
      <c r="A29" s="56"/>
      <c r="B29" s="59"/>
      <c r="C29" s="8" t="s">
        <v>52</v>
      </c>
      <c r="D29" s="56"/>
      <c r="E29" s="7">
        <v>3</v>
      </c>
      <c r="F29" s="59"/>
      <c r="G29" s="92"/>
    </row>
    <row r="30" spans="1:7">
      <c r="A30" s="56"/>
      <c r="B30" s="59"/>
      <c r="C30" s="8" t="s">
        <v>53</v>
      </c>
      <c r="D30" s="56"/>
      <c r="E30" s="7">
        <v>2</v>
      </c>
      <c r="F30" s="59"/>
      <c r="G30" s="92"/>
    </row>
    <row r="31" spans="1:7">
      <c r="A31" s="56"/>
      <c r="B31" s="59"/>
      <c r="C31" s="8" t="s">
        <v>54</v>
      </c>
      <c r="D31" s="56"/>
      <c r="E31" s="7">
        <v>1</v>
      </c>
      <c r="F31" s="59"/>
      <c r="G31" s="92"/>
    </row>
    <row r="32" spans="1:7">
      <c r="A32" s="57"/>
      <c r="B32" s="60"/>
      <c r="C32" s="8" t="s">
        <v>55</v>
      </c>
      <c r="D32" s="57"/>
      <c r="E32" s="7">
        <v>0</v>
      </c>
      <c r="F32" s="60"/>
      <c r="G32" s="93"/>
    </row>
    <row r="33" spans="1:7" ht="120">
      <c r="A33" s="55">
        <v>5</v>
      </c>
      <c r="B33" s="58" t="s">
        <v>59</v>
      </c>
      <c r="C33" s="4" t="s">
        <v>60</v>
      </c>
      <c r="D33" s="8" t="s">
        <v>61</v>
      </c>
      <c r="E33" s="8">
        <v>5</v>
      </c>
      <c r="F33" s="58" t="s">
        <v>63</v>
      </c>
      <c r="G33" s="91"/>
    </row>
    <row r="34" spans="1:7" ht="135" customHeight="1">
      <c r="A34" s="56"/>
      <c r="B34" s="59"/>
      <c r="C34" s="58" t="s">
        <v>62</v>
      </c>
      <c r="D34" s="8" t="s">
        <v>61</v>
      </c>
      <c r="E34" s="8">
        <v>0</v>
      </c>
      <c r="F34" s="59"/>
      <c r="G34" s="92"/>
    </row>
    <row r="35" spans="1:7">
      <c r="A35" s="57"/>
      <c r="B35" s="60"/>
      <c r="C35" s="60"/>
      <c r="D35" s="3"/>
      <c r="E35" s="22">
        <v>5</v>
      </c>
      <c r="F35" s="60"/>
      <c r="G35" s="93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91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92"/>
    </row>
    <row r="38" spans="1:7">
      <c r="A38" s="57"/>
      <c r="B38" s="60"/>
      <c r="C38" s="60"/>
      <c r="D38" s="8"/>
      <c r="E38" s="20">
        <v>5</v>
      </c>
      <c r="F38" s="60"/>
      <c r="G38" s="93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91"/>
    </row>
    <row r="40" spans="1:7">
      <c r="A40" s="56"/>
      <c r="B40" s="59"/>
      <c r="C40" s="4" t="s">
        <v>69</v>
      </c>
      <c r="D40" s="56"/>
      <c r="E40" s="8">
        <v>5</v>
      </c>
      <c r="F40" s="59"/>
      <c r="G40" s="92"/>
    </row>
    <row r="41" spans="1:7">
      <c r="A41" s="56"/>
      <c r="B41" s="59"/>
      <c r="C41" s="4" t="s">
        <v>70</v>
      </c>
      <c r="D41" s="56"/>
      <c r="E41" s="8">
        <v>0</v>
      </c>
      <c r="F41" s="59"/>
      <c r="G41" s="92"/>
    </row>
    <row r="42" spans="1:7">
      <c r="A42" s="57"/>
      <c r="B42" s="60"/>
      <c r="C42" s="4"/>
      <c r="D42" s="57"/>
      <c r="E42" s="27">
        <v>5</v>
      </c>
      <c r="F42" s="60"/>
      <c r="G42" s="93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91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92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92"/>
    </row>
    <row r="46" spans="1:7">
      <c r="A46" s="57"/>
      <c r="B46" s="60"/>
      <c r="C46" s="4"/>
      <c r="D46" s="57"/>
      <c r="E46" s="27">
        <v>5</v>
      </c>
      <c r="F46" s="60"/>
      <c r="G46" s="93"/>
    </row>
    <row r="47" spans="1:7" ht="270">
      <c r="A47" s="24">
        <v>9</v>
      </c>
      <c r="B47" s="23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91"/>
    </row>
    <row r="48" spans="1:7">
      <c r="A48" s="24"/>
      <c r="B48" s="23"/>
      <c r="C48" s="21">
        <f>100*0/Исполнение!D8</f>
        <v>0</v>
      </c>
      <c r="D48" s="56"/>
      <c r="E48" s="27">
        <v>5</v>
      </c>
      <c r="F48" s="59"/>
      <c r="G48" s="92"/>
    </row>
    <row r="49" spans="1:7">
      <c r="A49" s="24"/>
      <c r="B49" s="23"/>
      <c r="C49" s="25" t="s">
        <v>37</v>
      </c>
      <c r="D49" s="56"/>
      <c r="E49" s="26">
        <v>5</v>
      </c>
      <c r="F49" s="59"/>
      <c r="G49" s="92"/>
    </row>
    <row r="50" spans="1:7">
      <c r="A50" s="5"/>
      <c r="B50" s="4"/>
      <c r="C50" s="25" t="s">
        <v>79</v>
      </c>
      <c r="D50" s="57"/>
      <c r="E50" s="28">
        <v>0</v>
      </c>
      <c r="F50" s="60"/>
      <c r="G50" s="93"/>
    </row>
    <row r="52" spans="1:7">
      <c r="D52" s="2" t="s">
        <v>143</v>
      </c>
      <c r="E52" s="44">
        <f>E7+E14+E19+E27+E33+E36+E40+E44+E49</f>
        <v>45</v>
      </c>
    </row>
    <row r="53" spans="1:7">
      <c r="E53" s="46">
        <f>E6+E13+E18+E26+E35+E38+E42+E46+E48</f>
        <v>41</v>
      </c>
    </row>
  </sheetData>
  <mergeCells count="45">
    <mergeCell ref="F43:F46"/>
    <mergeCell ref="G43:G46"/>
    <mergeCell ref="D47:D50"/>
    <mergeCell ref="F47:F50"/>
    <mergeCell ref="G47:G50"/>
    <mergeCell ref="F39:F42"/>
    <mergeCell ref="G39:G42"/>
    <mergeCell ref="A36:A38"/>
    <mergeCell ref="B36:B38"/>
    <mergeCell ref="F36:F38"/>
    <mergeCell ref="G36:G38"/>
    <mergeCell ref="C37:C38"/>
    <mergeCell ref="A43:A46"/>
    <mergeCell ref="B43:B46"/>
    <mergeCell ref="D43:D46"/>
    <mergeCell ref="A25:A32"/>
    <mergeCell ref="B25:B32"/>
    <mergeCell ref="D25:D32"/>
    <mergeCell ref="A39:A42"/>
    <mergeCell ref="B39:B42"/>
    <mergeCell ref="D39:D42"/>
    <mergeCell ref="F25:F32"/>
    <mergeCell ref="G25:G32"/>
    <mergeCell ref="A33:A35"/>
    <mergeCell ref="B33:B35"/>
    <mergeCell ref="F33:F35"/>
    <mergeCell ref="G33:G35"/>
    <mergeCell ref="C34:C35"/>
    <mergeCell ref="A12:A16"/>
    <mergeCell ref="B12:B16"/>
    <mergeCell ref="D12:D16"/>
    <mergeCell ref="F12:F16"/>
    <mergeCell ref="G12:G16"/>
    <mergeCell ref="A17:A24"/>
    <mergeCell ref="B17:B24"/>
    <mergeCell ref="D17:D24"/>
    <mergeCell ref="F17:F24"/>
    <mergeCell ref="G17:G24"/>
    <mergeCell ref="G5:G11"/>
    <mergeCell ref="B2:F2"/>
    <mergeCell ref="A5:A11"/>
    <mergeCell ref="B5:B11"/>
    <mergeCell ref="D5:D11"/>
    <mergeCell ref="F5:F11"/>
    <mergeCell ref="C3:E3"/>
  </mergeCells>
  <pageMargins left="0.7" right="0.7" top="0.75" bottom="0.75" header="0.3" footer="0.3"/>
  <pageSetup paperSize="9" scale="65" orientation="portrait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G53"/>
  <sheetViews>
    <sheetView view="pageBreakPreview" topLeftCell="A43" zoomScale="98" zoomScaleSheetLayoutView="98" workbookViewId="0">
      <selection activeCell="C7" sqref="C7:C11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57031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82</v>
      </c>
      <c r="C2" s="51"/>
      <c r="D2" s="51"/>
      <c r="E2" s="51"/>
      <c r="F2" s="51"/>
    </row>
    <row r="3" spans="1:7">
      <c r="C3" s="83" t="s">
        <v>105</v>
      </c>
      <c r="D3" s="83"/>
      <c r="E3" s="83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120</v>
      </c>
      <c r="C5" s="4" t="s">
        <v>155</v>
      </c>
      <c r="D5" s="55" t="s">
        <v>61</v>
      </c>
      <c r="E5" s="8" t="s">
        <v>10</v>
      </c>
      <c r="F5" s="66" t="s">
        <v>11</v>
      </c>
      <c r="G5" s="94" t="s">
        <v>156</v>
      </c>
    </row>
    <row r="6" spans="1:7" ht="30.75" customHeight="1">
      <c r="A6" s="62"/>
      <c r="B6" s="59"/>
      <c r="C6" s="43">
        <f>100*(Ассигнования!E19-Исполнение!D13)/Ассигнования!E19</f>
        <v>0.2787684143297704</v>
      </c>
      <c r="D6" s="56"/>
      <c r="E6" s="20">
        <v>5</v>
      </c>
      <c r="F6" s="64"/>
      <c r="G6" s="95"/>
    </row>
    <row r="7" spans="1:7">
      <c r="A7" s="62"/>
      <c r="B7" s="59"/>
      <c r="C7" s="8" t="s">
        <v>40</v>
      </c>
      <c r="D7" s="64"/>
      <c r="E7" s="7">
        <v>5</v>
      </c>
      <c r="F7" s="64"/>
      <c r="G7" s="95"/>
    </row>
    <row r="8" spans="1:7">
      <c r="A8" s="62"/>
      <c r="B8" s="59"/>
      <c r="C8" s="8" t="s">
        <v>101</v>
      </c>
      <c r="D8" s="64"/>
      <c r="E8" s="7">
        <v>4</v>
      </c>
      <c r="F8" s="64"/>
      <c r="G8" s="95"/>
    </row>
    <row r="9" spans="1:7">
      <c r="A9" s="62"/>
      <c r="B9" s="59"/>
      <c r="C9" s="8" t="s">
        <v>102</v>
      </c>
      <c r="D9" s="64"/>
      <c r="E9" s="7">
        <v>3</v>
      </c>
      <c r="F9" s="64"/>
      <c r="G9" s="95"/>
    </row>
    <row r="10" spans="1:7">
      <c r="A10" s="62"/>
      <c r="B10" s="59"/>
      <c r="C10" s="8" t="s">
        <v>103</v>
      </c>
      <c r="D10" s="64"/>
      <c r="E10" s="7">
        <v>2</v>
      </c>
      <c r="F10" s="64"/>
      <c r="G10" s="95"/>
    </row>
    <row r="11" spans="1:7">
      <c r="A11" s="63"/>
      <c r="B11" s="60"/>
      <c r="C11" s="8" t="s">
        <v>8</v>
      </c>
      <c r="D11" s="65"/>
      <c r="E11" s="7">
        <v>0</v>
      </c>
      <c r="F11" s="65"/>
      <c r="G11" s="96"/>
    </row>
    <row r="12" spans="1:7" ht="249" customHeight="1">
      <c r="A12" s="55">
        <v>2</v>
      </c>
      <c r="B12" s="58" t="s">
        <v>34</v>
      </c>
      <c r="C12" s="4" t="s">
        <v>35</v>
      </c>
      <c r="D12" s="55" t="s">
        <v>9</v>
      </c>
      <c r="E12" s="8" t="s">
        <v>10</v>
      </c>
      <c r="F12" s="58" t="s">
        <v>36</v>
      </c>
      <c r="G12" s="97"/>
    </row>
    <row r="13" spans="1:7">
      <c r="A13" s="56"/>
      <c r="B13" s="59"/>
      <c r="C13" s="21">
        <f>100*0/Исполнение!D9</f>
        <v>0</v>
      </c>
      <c r="D13" s="56"/>
      <c r="E13" s="20">
        <v>5</v>
      </c>
      <c r="F13" s="59"/>
      <c r="G13" s="98"/>
    </row>
    <row r="14" spans="1:7">
      <c r="A14" s="56"/>
      <c r="B14" s="59"/>
      <c r="C14" s="8" t="s">
        <v>37</v>
      </c>
      <c r="D14" s="56"/>
      <c r="E14" s="7">
        <v>5</v>
      </c>
      <c r="F14" s="59"/>
      <c r="G14" s="98"/>
    </row>
    <row r="15" spans="1:7">
      <c r="A15" s="56"/>
      <c r="B15" s="59"/>
      <c r="C15" s="8" t="s">
        <v>39</v>
      </c>
      <c r="D15" s="56"/>
      <c r="E15" s="7">
        <v>3</v>
      </c>
      <c r="F15" s="59"/>
      <c r="G15" s="98"/>
    </row>
    <row r="16" spans="1:7">
      <c r="A16" s="57"/>
      <c r="B16" s="60"/>
      <c r="C16" s="8" t="s">
        <v>38</v>
      </c>
      <c r="D16" s="57"/>
      <c r="E16" s="7">
        <v>0</v>
      </c>
      <c r="F16" s="60"/>
      <c r="G16" s="99"/>
    </row>
    <row r="17" spans="1:7" ht="249.75" customHeight="1">
      <c r="A17" s="55">
        <v>3</v>
      </c>
      <c r="B17" s="58" t="s">
        <v>41</v>
      </c>
      <c r="C17" s="4" t="s">
        <v>133</v>
      </c>
      <c r="D17" s="55" t="s">
        <v>61</v>
      </c>
      <c r="E17" s="8" t="s">
        <v>10</v>
      </c>
      <c r="F17" s="58" t="s">
        <v>57</v>
      </c>
      <c r="G17" s="85" t="s">
        <v>129</v>
      </c>
    </row>
    <row r="18" spans="1:7">
      <c r="A18" s="56"/>
      <c r="B18" s="59"/>
      <c r="C18" s="43">
        <f>100*(Исполнение!E13/Исполнение!B13)</f>
        <v>100</v>
      </c>
      <c r="D18" s="56"/>
      <c r="E18" s="20">
        <v>5</v>
      </c>
      <c r="F18" s="59"/>
      <c r="G18" s="86"/>
    </row>
    <row r="19" spans="1:7">
      <c r="A19" s="56"/>
      <c r="B19" s="59"/>
      <c r="C19" s="8" t="s">
        <v>44</v>
      </c>
      <c r="D19" s="56"/>
      <c r="E19" s="7">
        <v>5</v>
      </c>
      <c r="F19" s="59"/>
      <c r="G19" s="86"/>
    </row>
    <row r="20" spans="1:7">
      <c r="A20" s="56"/>
      <c r="B20" s="59"/>
      <c r="C20" s="8" t="s">
        <v>45</v>
      </c>
      <c r="D20" s="56"/>
      <c r="E20" s="7">
        <v>4</v>
      </c>
      <c r="F20" s="59"/>
      <c r="G20" s="86"/>
    </row>
    <row r="21" spans="1:7">
      <c r="A21" s="56"/>
      <c r="B21" s="59"/>
      <c r="C21" s="8" t="s">
        <v>46</v>
      </c>
      <c r="D21" s="56"/>
      <c r="E21" s="7">
        <v>3</v>
      </c>
      <c r="F21" s="59"/>
      <c r="G21" s="86"/>
    </row>
    <row r="22" spans="1:7">
      <c r="A22" s="56"/>
      <c r="B22" s="59"/>
      <c r="C22" s="8" t="s">
        <v>47</v>
      </c>
      <c r="D22" s="56"/>
      <c r="E22" s="7">
        <v>2</v>
      </c>
      <c r="F22" s="59"/>
      <c r="G22" s="86"/>
    </row>
    <row r="23" spans="1:7">
      <c r="A23" s="56"/>
      <c r="B23" s="59"/>
      <c r="C23" s="8" t="s">
        <v>48</v>
      </c>
      <c r="D23" s="56"/>
      <c r="E23" s="7">
        <v>1</v>
      </c>
      <c r="F23" s="59"/>
      <c r="G23" s="86"/>
    </row>
    <row r="24" spans="1:7">
      <c r="A24" s="57"/>
      <c r="B24" s="60"/>
      <c r="C24" s="8" t="s">
        <v>49</v>
      </c>
      <c r="D24" s="57"/>
      <c r="E24" s="7">
        <v>0</v>
      </c>
      <c r="F24" s="60"/>
      <c r="G24" s="87"/>
    </row>
    <row r="25" spans="1:7" ht="285">
      <c r="A25" s="55">
        <v>4</v>
      </c>
      <c r="B25" s="58" t="s">
        <v>50</v>
      </c>
      <c r="C25" s="4" t="s">
        <v>51</v>
      </c>
      <c r="D25" s="55" t="s">
        <v>61</v>
      </c>
      <c r="E25" s="8" t="s">
        <v>56</v>
      </c>
      <c r="F25" s="58" t="s">
        <v>58</v>
      </c>
      <c r="G25" s="97"/>
    </row>
    <row r="26" spans="1:7">
      <c r="A26" s="56"/>
      <c r="B26" s="59"/>
      <c r="C26" s="19">
        <f>100*Исполнение!F13/Исполнение!B13</f>
        <v>77.385892785959015</v>
      </c>
      <c r="D26" s="56"/>
      <c r="E26" s="22">
        <v>5</v>
      </c>
      <c r="F26" s="59"/>
      <c r="G26" s="98"/>
    </row>
    <row r="27" spans="1:7">
      <c r="A27" s="56"/>
      <c r="B27" s="59"/>
      <c r="C27" s="8" t="s">
        <v>42</v>
      </c>
      <c r="D27" s="56"/>
      <c r="E27" s="7">
        <v>5</v>
      </c>
      <c r="F27" s="59"/>
      <c r="G27" s="98"/>
    </row>
    <row r="28" spans="1:7">
      <c r="A28" s="56"/>
      <c r="B28" s="59"/>
      <c r="C28" s="8" t="s">
        <v>46</v>
      </c>
      <c r="D28" s="56"/>
      <c r="E28" s="7">
        <v>4</v>
      </c>
      <c r="F28" s="59"/>
      <c r="G28" s="98"/>
    </row>
    <row r="29" spans="1:7">
      <c r="A29" s="56"/>
      <c r="B29" s="59"/>
      <c r="C29" s="8" t="s">
        <v>52</v>
      </c>
      <c r="D29" s="56"/>
      <c r="E29" s="7">
        <v>3</v>
      </c>
      <c r="F29" s="59"/>
      <c r="G29" s="98"/>
    </row>
    <row r="30" spans="1:7">
      <c r="A30" s="56"/>
      <c r="B30" s="59"/>
      <c r="C30" s="8" t="s">
        <v>53</v>
      </c>
      <c r="D30" s="56"/>
      <c r="E30" s="7">
        <v>2</v>
      </c>
      <c r="F30" s="59"/>
      <c r="G30" s="98"/>
    </row>
    <row r="31" spans="1:7">
      <c r="A31" s="56"/>
      <c r="B31" s="59"/>
      <c r="C31" s="8" t="s">
        <v>54</v>
      </c>
      <c r="D31" s="56"/>
      <c r="E31" s="7">
        <v>1</v>
      </c>
      <c r="F31" s="59"/>
      <c r="G31" s="98"/>
    </row>
    <row r="32" spans="1:7">
      <c r="A32" s="57"/>
      <c r="B32" s="60"/>
      <c r="C32" s="8" t="s">
        <v>55</v>
      </c>
      <c r="D32" s="57"/>
      <c r="E32" s="7">
        <v>0</v>
      </c>
      <c r="F32" s="60"/>
      <c r="G32" s="99"/>
    </row>
    <row r="33" spans="1:7" ht="120">
      <c r="A33" s="55">
        <v>5</v>
      </c>
      <c r="B33" s="58" t="s">
        <v>59</v>
      </c>
      <c r="C33" s="4" t="s">
        <v>60</v>
      </c>
      <c r="D33" s="8" t="s">
        <v>61</v>
      </c>
      <c r="E33" s="8">
        <v>5</v>
      </c>
      <c r="F33" s="58" t="s">
        <v>63</v>
      </c>
      <c r="G33" s="97"/>
    </row>
    <row r="34" spans="1:7" ht="135" customHeight="1">
      <c r="A34" s="56"/>
      <c r="B34" s="59"/>
      <c r="C34" s="58" t="s">
        <v>62</v>
      </c>
      <c r="D34" s="8" t="s">
        <v>61</v>
      </c>
      <c r="E34" s="8">
        <v>0</v>
      </c>
      <c r="F34" s="59"/>
      <c r="G34" s="98"/>
    </row>
    <row r="35" spans="1:7">
      <c r="A35" s="57"/>
      <c r="B35" s="60"/>
      <c r="C35" s="60"/>
      <c r="D35" s="3"/>
      <c r="E35" s="22">
        <v>5</v>
      </c>
      <c r="F35" s="60"/>
      <c r="G35" s="99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97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98"/>
    </row>
    <row r="38" spans="1:7">
      <c r="A38" s="57"/>
      <c r="B38" s="60"/>
      <c r="C38" s="60"/>
      <c r="D38" s="8"/>
      <c r="E38" s="20">
        <v>5</v>
      </c>
      <c r="F38" s="60"/>
      <c r="G38" s="99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97"/>
    </row>
    <row r="40" spans="1:7">
      <c r="A40" s="56"/>
      <c r="B40" s="59"/>
      <c r="C40" s="4" t="s">
        <v>69</v>
      </c>
      <c r="D40" s="56"/>
      <c r="E40" s="8">
        <v>5</v>
      </c>
      <c r="F40" s="59"/>
      <c r="G40" s="98"/>
    </row>
    <row r="41" spans="1:7">
      <c r="A41" s="56"/>
      <c r="B41" s="59"/>
      <c r="C41" s="4" t="s">
        <v>70</v>
      </c>
      <c r="D41" s="56"/>
      <c r="E41" s="8">
        <v>0</v>
      </c>
      <c r="F41" s="59"/>
      <c r="G41" s="98"/>
    </row>
    <row r="42" spans="1:7">
      <c r="A42" s="57"/>
      <c r="B42" s="60"/>
      <c r="C42" s="4"/>
      <c r="D42" s="57"/>
      <c r="E42" s="27">
        <v>5</v>
      </c>
      <c r="F42" s="60"/>
      <c r="G42" s="99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97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98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98"/>
    </row>
    <row r="46" spans="1:7">
      <c r="A46" s="57"/>
      <c r="B46" s="60"/>
      <c r="C46" s="4"/>
      <c r="D46" s="57"/>
      <c r="E46" s="27">
        <v>5</v>
      </c>
      <c r="F46" s="60"/>
      <c r="G46" s="99"/>
    </row>
    <row r="47" spans="1:7" ht="270">
      <c r="A47" s="24">
        <v>9</v>
      </c>
      <c r="B47" s="23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97"/>
    </row>
    <row r="48" spans="1:7">
      <c r="A48" s="24"/>
      <c r="B48" s="23"/>
      <c r="C48" s="21">
        <f>100*0/Исполнение!D9</f>
        <v>0</v>
      </c>
      <c r="D48" s="56"/>
      <c r="E48" s="27">
        <v>5</v>
      </c>
      <c r="F48" s="59"/>
      <c r="G48" s="98"/>
    </row>
    <row r="49" spans="1:7">
      <c r="A49" s="24"/>
      <c r="B49" s="23"/>
      <c r="C49" s="25" t="s">
        <v>37</v>
      </c>
      <c r="D49" s="56"/>
      <c r="E49" s="26">
        <v>5</v>
      </c>
      <c r="F49" s="59"/>
      <c r="G49" s="98"/>
    </row>
    <row r="50" spans="1:7">
      <c r="A50" s="5"/>
      <c r="B50" s="4"/>
      <c r="C50" s="25" t="s">
        <v>79</v>
      </c>
      <c r="D50" s="57"/>
      <c r="E50" s="28">
        <v>0</v>
      </c>
      <c r="F50" s="60"/>
      <c r="G50" s="99"/>
    </row>
    <row r="52" spans="1:7">
      <c r="D52" s="2" t="s">
        <v>143</v>
      </c>
      <c r="E52" s="44">
        <f>E7+E14+E19+E27+E33+E36+E40+E44+E49</f>
        <v>45</v>
      </c>
    </row>
    <row r="53" spans="1:7">
      <c r="E53" s="46">
        <f>E6+E13+E18+E26+E35+E38+E42+E46+E48</f>
        <v>45</v>
      </c>
    </row>
  </sheetData>
  <mergeCells count="45">
    <mergeCell ref="F43:F46"/>
    <mergeCell ref="G43:G46"/>
    <mergeCell ref="D47:D50"/>
    <mergeCell ref="F47:F50"/>
    <mergeCell ref="G47:G50"/>
    <mergeCell ref="F39:F42"/>
    <mergeCell ref="G39:G42"/>
    <mergeCell ref="A36:A38"/>
    <mergeCell ref="B36:B38"/>
    <mergeCell ref="F36:F38"/>
    <mergeCell ref="G36:G38"/>
    <mergeCell ref="C37:C38"/>
    <mergeCell ref="A43:A46"/>
    <mergeCell ref="B43:B46"/>
    <mergeCell ref="D43:D46"/>
    <mergeCell ref="A25:A32"/>
    <mergeCell ref="B25:B32"/>
    <mergeCell ref="D25:D32"/>
    <mergeCell ref="A39:A42"/>
    <mergeCell ref="B39:B42"/>
    <mergeCell ref="D39:D42"/>
    <mergeCell ref="F25:F32"/>
    <mergeCell ref="G25:G32"/>
    <mergeCell ref="A33:A35"/>
    <mergeCell ref="B33:B35"/>
    <mergeCell ref="F33:F35"/>
    <mergeCell ref="G33:G35"/>
    <mergeCell ref="C34:C35"/>
    <mergeCell ref="A12:A16"/>
    <mergeCell ref="B12:B16"/>
    <mergeCell ref="D12:D16"/>
    <mergeCell ref="F12:F16"/>
    <mergeCell ref="G12:G16"/>
    <mergeCell ref="A17:A24"/>
    <mergeCell ref="B17:B24"/>
    <mergeCell ref="D17:D24"/>
    <mergeCell ref="F17:F24"/>
    <mergeCell ref="G17:G24"/>
    <mergeCell ref="G5:G11"/>
    <mergeCell ref="B2:F2"/>
    <mergeCell ref="A5:A11"/>
    <mergeCell ref="B5:B11"/>
    <mergeCell ref="D5:D11"/>
    <mergeCell ref="F5:F11"/>
    <mergeCell ref="C3:E3"/>
  </mergeCells>
  <pageMargins left="0.7" right="0.7" top="0.75" bottom="0.75" header="0.3" footer="0.3"/>
  <pageSetup paperSize="9" scale="65" orientation="portrait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G53"/>
  <sheetViews>
    <sheetView tabSelected="1" view="pageBreakPreview" topLeftCell="A43" zoomScale="98" zoomScaleSheetLayoutView="98" workbookViewId="0">
      <selection activeCell="K48" sqref="K48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57031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82</v>
      </c>
      <c r="C2" s="51"/>
      <c r="D2" s="51"/>
      <c r="E2" s="51"/>
      <c r="F2" s="51"/>
    </row>
    <row r="3" spans="1:7">
      <c r="C3" s="83" t="s">
        <v>106</v>
      </c>
      <c r="D3" s="83"/>
      <c r="E3" s="83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120</v>
      </c>
      <c r="C5" s="4" t="s">
        <v>157</v>
      </c>
      <c r="D5" s="55" t="s">
        <v>61</v>
      </c>
      <c r="E5" s="8" t="s">
        <v>10</v>
      </c>
      <c r="F5" s="66" t="s">
        <v>11</v>
      </c>
      <c r="G5" s="66" t="s">
        <v>158</v>
      </c>
    </row>
    <row r="6" spans="1:7" ht="30.75" customHeight="1">
      <c r="A6" s="62"/>
      <c r="B6" s="59"/>
      <c r="C6" s="43">
        <f>100*(Ассигнования!E20-Исполнение!D14)/Ассигнования!E20</f>
        <v>6.7209802847376858</v>
      </c>
      <c r="D6" s="56"/>
      <c r="E6" s="20">
        <v>3</v>
      </c>
      <c r="F6" s="64"/>
      <c r="G6" s="67"/>
    </row>
    <row r="7" spans="1:7">
      <c r="A7" s="62"/>
      <c r="B7" s="59"/>
      <c r="C7" s="8" t="s">
        <v>40</v>
      </c>
      <c r="D7" s="64"/>
      <c r="E7" s="7">
        <v>5</v>
      </c>
      <c r="F7" s="64"/>
      <c r="G7" s="67"/>
    </row>
    <row r="8" spans="1:7">
      <c r="A8" s="62"/>
      <c r="B8" s="59"/>
      <c r="C8" s="8" t="s">
        <v>101</v>
      </c>
      <c r="D8" s="64"/>
      <c r="E8" s="7">
        <v>4</v>
      </c>
      <c r="F8" s="64"/>
      <c r="G8" s="67"/>
    </row>
    <row r="9" spans="1:7">
      <c r="A9" s="62"/>
      <c r="B9" s="59"/>
      <c r="C9" s="8" t="s">
        <v>102</v>
      </c>
      <c r="D9" s="64"/>
      <c r="E9" s="7">
        <v>3</v>
      </c>
      <c r="F9" s="64"/>
      <c r="G9" s="67"/>
    </row>
    <row r="10" spans="1:7">
      <c r="A10" s="62"/>
      <c r="B10" s="59"/>
      <c r="C10" s="8" t="s">
        <v>103</v>
      </c>
      <c r="D10" s="64"/>
      <c r="E10" s="7">
        <v>2</v>
      </c>
      <c r="F10" s="64"/>
      <c r="G10" s="67"/>
    </row>
    <row r="11" spans="1:7">
      <c r="A11" s="63"/>
      <c r="B11" s="60"/>
      <c r="C11" s="8" t="s">
        <v>8</v>
      </c>
      <c r="D11" s="65"/>
      <c r="E11" s="7">
        <v>0</v>
      </c>
      <c r="F11" s="65"/>
      <c r="G11" s="68"/>
    </row>
    <row r="12" spans="1:7" ht="249" customHeight="1">
      <c r="A12" s="55">
        <v>2</v>
      </c>
      <c r="B12" s="58" t="s">
        <v>34</v>
      </c>
      <c r="C12" s="4" t="s">
        <v>35</v>
      </c>
      <c r="D12" s="55" t="s">
        <v>61</v>
      </c>
      <c r="E12" s="8" t="s">
        <v>10</v>
      </c>
      <c r="F12" s="58" t="s">
        <v>36</v>
      </c>
      <c r="G12" s="91"/>
    </row>
    <row r="13" spans="1:7">
      <c r="A13" s="56"/>
      <c r="B13" s="59"/>
      <c r="C13" s="21">
        <f>100*0/Исполнение!D9</f>
        <v>0</v>
      </c>
      <c r="D13" s="56"/>
      <c r="E13" s="20">
        <v>5</v>
      </c>
      <c r="F13" s="59"/>
      <c r="G13" s="92"/>
    </row>
    <row r="14" spans="1:7">
      <c r="A14" s="56"/>
      <c r="B14" s="59"/>
      <c r="C14" s="8" t="s">
        <v>37</v>
      </c>
      <c r="D14" s="56"/>
      <c r="E14" s="7">
        <v>5</v>
      </c>
      <c r="F14" s="59"/>
      <c r="G14" s="92"/>
    </row>
    <row r="15" spans="1:7">
      <c r="A15" s="56"/>
      <c r="B15" s="59"/>
      <c r="C15" s="8" t="s">
        <v>39</v>
      </c>
      <c r="D15" s="56"/>
      <c r="E15" s="7">
        <v>3</v>
      </c>
      <c r="F15" s="59"/>
      <c r="G15" s="92"/>
    </row>
    <row r="16" spans="1:7">
      <c r="A16" s="57"/>
      <c r="B16" s="60"/>
      <c r="C16" s="8" t="s">
        <v>38</v>
      </c>
      <c r="D16" s="57"/>
      <c r="E16" s="7">
        <v>0</v>
      </c>
      <c r="F16" s="60"/>
      <c r="G16" s="93"/>
    </row>
    <row r="17" spans="1:7" ht="249.75" customHeight="1">
      <c r="A17" s="55">
        <v>3</v>
      </c>
      <c r="B17" s="58" t="s">
        <v>41</v>
      </c>
      <c r="C17" s="4" t="s">
        <v>159</v>
      </c>
      <c r="D17" s="55" t="s">
        <v>61</v>
      </c>
      <c r="E17" s="8" t="s">
        <v>10</v>
      </c>
      <c r="F17" s="58" t="s">
        <v>57</v>
      </c>
      <c r="G17" s="58" t="s">
        <v>129</v>
      </c>
    </row>
    <row r="18" spans="1:7">
      <c r="A18" s="56"/>
      <c r="B18" s="59"/>
      <c r="C18" s="43">
        <f>100*(Исполнение!E14/Исполнение!B14)</f>
        <v>100</v>
      </c>
      <c r="D18" s="56"/>
      <c r="E18" s="20">
        <v>5</v>
      </c>
      <c r="F18" s="59"/>
      <c r="G18" s="59"/>
    </row>
    <row r="19" spans="1:7">
      <c r="A19" s="56"/>
      <c r="B19" s="59"/>
      <c r="C19" s="8" t="s">
        <v>44</v>
      </c>
      <c r="D19" s="56"/>
      <c r="E19" s="7">
        <v>5</v>
      </c>
      <c r="F19" s="59"/>
      <c r="G19" s="59"/>
    </row>
    <row r="20" spans="1:7">
      <c r="A20" s="56"/>
      <c r="B20" s="59"/>
      <c r="C20" s="8" t="s">
        <v>45</v>
      </c>
      <c r="D20" s="56"/>
      <c r="E20" s="7">
        <v>4</v>
      </c>
      <c r="F20" s="59"/>
      <c r="G20" s="59"/>
    </row>
    <row r="21" spans="1:7">
      <c r="A21" s="56"/>
      <c r="B21" s="59"/>
      <c r="C21" s="8" t="s">
        <v>46</v>
      </c>
      <c r="D21" s="56"/>
      <c r="E21" s="7">
        <v>3</v>
      </c>
      <c r="F21" s="59"/>
      <c r="G21" s="59"/>
    </row>
    <row r="22" spans="1:7">
      <c r="A22" s="56"/>
      <c r="B22" s="59"/>
      <c r="C22" s="8" t="s">
        <v>47</v>
      </c>
      <c r="D22" s="56"/>
      <c r="E22" s="7">
        <v>2</v>
      </c>
      <c r="F22" s="59"/>
      <c r="G22" s="59"/>
    </row>
    <row r="23" spans="1:7">
      <c r="A23" s="56"/>
      <c r="B23" s="59"/>
      <c r="C23" s="8" t="s">
        <v>48</v>
      </c>
      <c r="D23" s="56"/>
      <c r="E23" s="7">
        <v>1</v>
      </c>
      <c r="F23" s="59"/>
      <c r="G23" s="59"/>
    </row>
    <row r="24" spans="1:7">
      <c r="A24" s="57"/>
      <c r="B24" s="60"/>
      <c r="C24" s="8" t="s">
        <v>49</v>
      </c>
      <c r="D24" s="57"/>
      <c r="E24" s="7">
        <v>0</v>
      </c>
      <c r="F24" s="60"/>
      <c r="G24" s="60"/>
    </row>
    <row r="25" spans="1:7" ht="285">
      <c r="A25" s="55">
        <v>4</v>
      </c>
      <c r="B25" s="58" t="s">
        <v>50</v>
      </c>
      <c r="C25" s="4" t="s">
        <v>51</v>
      </c>
      <c r="D25" s="55" t="s">
        <v>61</v>
      </c>
      <c r="E25" s="8" t="s">
        <v>56</v>
      </c>
      <c r="F25" s="88" t="s">
        <v>58</v>
      </c>
      <c r="G25" s="58" t="s">
        <v>146</v>
      </c>
    </row>
    <row r="26" spans="1:7">
      <c r="A26" s="56"/>
      <c r="B26" s="59"/>
      <c r="C26" s="43">
        <f>100*Исполнение!F14/Исполнение!B14</f>
        <v>0</v>
      </c>
      <c r="D26" s="56"/>
      <c r="E26" s="22">
        <v>0</v>
      </c>
      <c r="F26" s="89"/>
      <c r="G26" s="59"/>
    </row>
    <row r="27" spans="1:7">
      <c r="A27" s="56"/>
      <c r="B27" s="59"/>
      <c r="C27" s="8" t="s">
        <v>42</v>
      </c>
      <c r="D27" s="56"/>
      <c r="E27" s="7">
        <v>5</v>
      </c>
      <c r="F27" s="89"/>
      <c r="G27" s="59"/>
    </row>
    <row r="28" spans="1:7">
      <c r="A28" s="56"/>
      <c r="B28" s="59"/>
      <c r="C28" s="8" t="s">
        <v>46</v>
      </c>
      <c r="D28" s="56"/>
      <c r="E28" s="7">
        <v>4</v>
      </c>
      <c r="F28" s="89"/>
      <c r="G28" s="59"/>
    </row>
    <row r="29" spans="1:7">
      <c r="A29" s="56"/>
      <c r="B29" s="59"/>
      <c r="C29" s="8" t="s">
        <v>52</v>
      </c>
      <c r="D29" s="56"/>
      <c r="E29" s="7">
        <v>3</v>
      </c>
      <c r="F29" s="89"/>
      <c r="G29" s="59"/>
    </row>
    <row r="30" spans="1:7">
      <c r="A30" s="56"/>
      <c r="B30" s="59"/>
      <c r="C30" s="8" t="s">
        <v>53</v>
      </c>
      <c r="D30" s="56"/>
      <c r="E30" s="7">
        <v>2</v>
      </c>
      <c r="F30" s="89"/>
      <c r="G30" s="59"/>
    </row>
    <row r="31" spans="1:7">
      <c r="A31" s="56"/>
      <c r="B31" s="59"/>
      <c r="C31" s="8" t="s">
        <v>54</v>
      </c>
      <c r="D31" s="56"/>
      <c r="E31" s="7">
        <v>1</v>
      </c>
      <c r="F31" s="89"/>
      <c r="G31" s="59"/>
    </row>
    <row r="32" spans="1:7">
      <c r="A32" s="57"/>
      <c r="B32" s="60"/>
      <c r="C32" s="8" t="s">
        <v>55</v>
      </c>
      <c r="D32" s="57"/>
      <c r="E32" s="7">
        <v>0</v>
      </c>
      <c r="F32" s="90"/>
      <c r="G32" s="60"/>
    </row>
    <row r="33" spans="1:7" ht="120">
      <c r="A33" s="55">
        <v>5</v>
      </c>
      <c r="B33" s="72" t="s">
        <v>59</v>
      </c>
      <c r="C33" s="4" t="s">
        <v>60</v>
      </c>
      <c r="D33" s="8" t="s">
        <v>61</v>
      </c>
      <c r="E33" s="8">
        <v>5</v>
      </c>
      <c r="F33" s="58" t="s">
        <v>63</v>
      </c>
      <c r="G33" s="91"/>
    </row>
    <row r="34" spans="1:7" ht="135" customHeight="1">
      <c r="A34" s="56"/>
      <c r="B34" s="84"/>
      <c r="C34" s="58" t="s">
        <v>62</v>
      </c>
      <c r="D34" s="8" t="s">
        <v>61</v>
      </c>
      <c r="E34" s="8">
        <v>0</v>
      </c>
      <c r="F34" s="59"/>
      <c r="G34" s="92"/>
    </row>
    <row r="35" spans="1:7">
      <c r="A35" s="57"/>
      <c r="B35" s="73"/>
      <c r="C35" s="60"/>
      <c r="D35" s="3"/>
      <c r="E35" s="22">
        <v>5</v>
      </c>
      <c r="F35" s="60"/>
      <c r="G35" s="93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91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92"/>
    </row>
    <row r="38" spans="1:7">
      <c r="A38" s="57"/>
      <c r="B38" s="60"/>
      <c r="C38" s="60"/>
      <c r="D38" s="8"/>
      <c r="E38" s="20">
        <v>5</v>
      </c>
      <c r="F38" s="60"/>
      <c r="G38" s="93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91"/>
    </row>
    <row r="40" spans="1:7">
      <c r="A40" s="56"/>
      <c r="B40" s="59"/>
      <c r="C40" s="4" t="s">
        <v>69</v>
      </c>
      <c r="D40" s="56"/>
      <c r="E40" s="8">
        <v>5</v>
      </c>
      <c r="F40" s="59"/>
      <c r="G40" s="92"/>
    </row>
    <row r="41" spans="1:7">
      <c r="A41" s="56"/>
      <c r="B41" s="59"/>
      <c r="C41" s="4" t="s">
        <v>70</v>
      </c>
      <c r="D41" s="56"/>
      <c r="E41" s="8">
        <v>0</v>
      </c>
      <c r="F41" s="59"/>
      <c r="G41" s="92"/>
    </row>
    <row r="42" spans="1:7">
      <c r="A42" s="57"/>
      <c r="B42" s="60"/>
      <c r="C42" s="4"/>
      <c r="D42" s="57"/>
      <c r="E42" s="27">
        <v>5</v>
      </c>
      <c r="F42" s="60"/>
      <c r="G42" s="93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91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92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92"/>
    </row>
    <row r="46" spans="1:7">
      <c r="A46" s="57"/>
      <c r="B46" s="60"/>
      <c r="C46" s="4"/>
      <c r="D46" s="57"/>
      <c r="E46" s="27">
        <v>5</v>
      </c>
      <c r="F46" s="60"/>
      <c r="G46" s="93"/>
    </row>
    <row r="47" spans="1:7" ht="270">
      <c r="A47" s="24">
        <v>9</v>
      </c>
      <c r="B47" s="23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91"/>
    </row>
    <row r="48" spans="1:7">
      <c r="A48" s="24"/>
      <c r="B48" s="23"/>
      <c r="C48" s="21">
        <f>100*0/Исполнение!D10</f>
        <v>0</v>
      </c>
      <c r="D48" s="56"/>
      <c r="E48" s="27">
        <v>5</v>
      </c>
      <c r="F48" s="59"/>
      <c r="G48" s="92"/>
    </row>
    <row r="49" spans="1:7">
      <c r="A49" s="24"/>
      <c r="B49" s="23"/>
      <c r="C49" s="25" t="s">
        <v>37</v>
      </c>
      <c r="D49" s="56"/>
      <c r="E49" s="26">
        <v>5</v>
      </c>
      <c r="F49" s="59"/>
      <c r="G49" s="92"/>
    </row>
    <row r="50" spans="1:7">
      <c r="A50" s="5"/>
      <c r="B50" s="4"/>
      <c r="C50" s="25" t="s">
        <v>79</v>
      </c>
      <c r="D50" s="57"/>
      <c r="E50" s="28">
        <v>0</v>
      </c>
      <c r="F50" s="60"/>
      <c r="G50" s="93"/>
    </row>
    <row r="52" spans="1:7">
      <c r="D52" s="2" t="s">
        <v>143</v>
      </c>
      <c r="E52" s="47">
        <f>E7+E14+E19+E33+E36+E40+E44+E49</f>
        <v>40</v>
      </c>
    </row>
    <row r="53" spans="1:7">
      <c r="E53" s="46">
        <f>E6+E13+E18+E35+E38+E42+E46+E48</f>
        <v>38</v>
      </c>
    </row>
  </sheetData>
  <mergeCells count="45">
    <mergeCell ref="F43:F46"/>
    <mergeCell ref="G43:G46"/>
    <mergeCell ref="D47:D50"/>
    <mergeCell ref="F47:F50"/>
    <mergeCell ref="G47:G50"/>
    <mergeCell ref="F39:F42"/>
    <mergeCell ref="G39:G42"/>
    <mergeCell ref="A36:A38"/>
    <mergeCell ref="B36:B38"/>
    <mergeCell ref="F36:F38"/>
    <mergeCell ref="G36:G38"/>
    <mergeCell ref="C37:C38"/>
    <mergeCell ref="A43:A46"/>
    <mergeCell ref="B43:B46"/>
    <mergeCell ref="D43:D46"/>
    <mergeCell ref="A25:A32"/>
    <mergeCell ref="B25:B32"/>
    <mergeCell ref="D25:D32"/>
    <mergeCell ref="A39:A42"/>
    <mergeCell ref="B39:B42"/>
    <mergeCell ref="D39:D42"/>
    <mergeCell ref="F25:F32"/>
    <mergeCell ref="G25:G32"/>
    <mergeCell ref="A33:A35"/>
    <mergeCell ref="B33:B35"/>
    <mergeCell ref="F33:F35"/>
    <mergeCell ref="G33:G35"/>
    <mergeCell ref="C34:C35"/>
    <mergeCell ref="A12:A16"/>
    <mergeCell ref="B12:B16"/>
    <mergeCell ref="D12:D16"/>
    <mergeCell ref="F12:F16"/>
    <mergeCell ref="G12:G16"/>
    <mergeCell ref="A17:A24"/>
    <mergeCell ref="B17:B24"/>
    <mergeCell ref="D17:D24"/>
    <mergeCell ref="F17:F24"/>
    <mergeCell ref="G17:G24"/>
    <mergeCell ref="G5:G11"/>
    <mergeCell ref="B2:F2"/>
    <mergeCell ref="A5:A11"/>
    <mergeCell ref="B5:B11"/>
    <mergeCell ref="D5:D11"/>
    <mergeCell ref="F5:F11"/>
    <mergeCell ref="C3:E3"/>
  </mergeCells>
  <pageMargins left="0.7" right="0.7" top="0.75" bottom="0.75" header="0.3" footer="0.3"/>
  <pageSetup paperSize="9" scale="65" orientation="portrait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3"/>
  <sheetViews>
    <sheetView topLeftCell="A4" workbookViewId="0">
      <selection activeCell="C14" sqref="C14"/>
    </sheetView>
  </sheetViews>
  <sheetFormatPr defaultRowHeight="16.5"/>
  <cols>
    <col min="1" max="1" width="9.28515625" style="33" customWidth="1"/>
    <col min="2" max="2" width="27.28515625" style="33" customWidth="1"/>
    <col min="3" max="4" width="18.28515625" style="33" customWidth="1"/>
    <col min="5" max="5" width="18.140625" style="33" customWidth="1"/>
    <col min="6" max="6" width="24.5703125" style="33" customWidth="1"/>
    <col min="7" max="16384" width="9.140625" style="33"/>
  </cols>
  <sheetData>
    <row r="2" spans="1:6" ht="84" customHeight="1">
      <c r="A2" s="100" t="s">
        <v>175</v>
      </c>
      <c r="B2" s="100"/>
      <c r="C2" s="100"/>
      <c r="D2" s="100"/>
      <c r="E2" s="100"/>
    </row>
    <row r="4" spans="1:6" ht="91.5" customHeight="1">
      <c r="A4" s="34" t="s">
        <v>6</v>
      </c>
      <c r="B4" s="35" t="s">
        <v>84</v>
      </c>
      <c r="C4" s="35" t="s">
        <v>85</v>
      </c>
      <c r="D4" s="35" t="s">
        <v>86</v>
      </c>
      <c r="E4" s="35" t="s">
        <v>87</v>
      </c>
      <c r="F4" s="34" t="s">
        <v>99</v>
      </c>
    </row>
    <row r="5" spans="1:6" ht="66">
      <c r="A5" s="36" t="s">
        <v>7</v>
      </c>
      <c r="B5" s="37" t="s">
        <v>164</v>
      </c>
      <c r="C5" s="34">
        <v>40</v>
      </c>
      <c r="D5" s="34">
        <v>40</v>
      </c>
      <c r="E5" s="38">
        <f>C5/D5*100</f>
        <v>100</v>
      </c>
      <c r="F5" s="39"/>
    </row>
    <row r="6" spans="1:6" ht="110.25">
      <c r="A6" s="36" t="s">
        <v>88</v>
      </c>
      <c r="B6" s="37" t="s">
        <v>165</v>
      </c>
      <c r="C6" s="34">
        <v>41</v>
      </c>
      <c r="D6" s="34">
        <v>45</v>
      </c>
      <c r="E6" s="38">
        <f t="shared" ref="E6:E9" si="0">C6/D6*100</f>
        <v>91.111111111111114</v>
      </c>
      <c r="F6" s="39" t="s">
        <v>178</v>
      </c>
    </row>
    <row r="7" spans="1:6" ht="99">
      <c r="A7" s="36" t="s">
        <v>89</v>
      </c>
      <c r="B7" s="37" t="s">
        <v>166</v>
      </c>
      <c r="C7" s="34">
        <v>43</v>
      </c>
      <c r="D7" s="34">
        <v>45</v>
      </c>
      <c r="E7" s="38">
        <f t="shared" si="0"/>
        <v>95.555555555555557</v>
      </c>
      <c r="F7" s="39" t="s">
        <v>108</v>
      </c>
    </row>
    <row r="8" spans="1:6" ht="99">
      <c r="A8" s="36" t="s">
        <v>90</v>
      </c>
      <c r="B8" s="37" t="s">
        <v>167</v>
      </c>
      <c r="C8" s="34">
        <v>40</v>
      </c>
      <c r="D8" s="34">
        <v>45</v>
      </c>
      <c r="E8" s="38">
        <f t="shared" si="0"/>
        <v>88.888888888888886</v>
      </c>
      <c r="F8" s="39" t="s">
        <v>108</v>
      </c>
    </row>
    <row r="9" spans="1:6" ht="99">
      <c r="A9" s="36" t="s">
        <v>91</v>
      </c>
      <c r="B9" s="37" t="s">
        <v>168</v>
      </c>
      <c r="C9" s="34">
        <v>39</v>
      </c>
      <c r="D9" s="34">
        <v>40</v>
      </c>
      <c r="E9" s="38">
        <f t="shared" si="0"/>
        <v>97.5</v>
      </c>
      <c r="F9" s="39" t="s">
        <v>174</v>
      </c>
    </row>
    <row r="10" spans="1:6" ht="78.75">
      <c r="A10" s="36" t="s">
        <v>160</v>
      </c>
      <c r="B10" s="37" t="s">
        <v>169</v>
      </c>
      <c r="C10" s="34">
        <v>32</v>
      </c>
      <c r="D10" s="34">
        <v>35</v>
      </c>
      <c r="E10" s="38">
        <f>C10/D10*100</f>
        <v>91.428571428571431</v>
      </c>
      <c r="F10" s="39" t="s">
        <v>177</v>
      </c>
    </row>
    <row r="11" spans="1:6" ht="78.75">
      <c r="A11" s="36" t="s">
        <v>161</v>
      </c>
      <c r="B11" s="37" t="s">
        <v>170</v>
      </c>
      <c r="C11" s="34">
        <v>41</v>
      </c>
      <c r="D11" s="34">
        <v>45</v>
      </c>
      <c r="E11" s="38">
        <f t="shared" ref="E10:E13" si="1">C11/D11*100</f>
        <v>91.111111111111114</v>
      </c>
      <c r="F11" s="39" t="s">
        <v>108</v>
      </c>
    </row>
    <row r="12" spans="1:6" ht="57" customHeight="1">
      <c r="A12" s="36" t="s">
        <v>162</v>
      </c>
      <c r="B12" s="37" t="s">
        <v>171</v>
      </c>
      <c r="C12" s="34">
        <v>45</v>
      </c>
      <c r="D12" s="34">
        <v>45</v>
      </c>
      <c r="E12" s="38">
        <f t="shared" si="1"/>
        <v>100</v>
      </c>
      <c r="F12" s="39"/>
    </row>
    <row r="13" spans="1:6" ht="82.5">
      <c r="A13" s="36" t="s">
        <v>163</v>
      </c>
      <c r="B13" s="37" t="s">
        <v>172</v>
      </c>
      <c r="C13" s="34">
        <v>38</v>
      </c>
      <c r="D13" s="34">
        <v>40</v>
      </c>
      <c r="E13" s="38">
        <f>C13/D13*100</f>
        <v>95</v>
      </c>
      <c r="F13" s="39" t="s">
        <v>176</v>
      </c>
    </row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zoomScale="75" workbookViewId="0">
      <selection activeCell="F4" sqref="F4"/>
    </sheetView>
  </sheetViews>
  <sheetFormatPr defaultRowHeight="15"/>
  <cols>
    <col min="1" max="1" width="22.42578125" style="2" customWidth="1"/>
    <col min="2" max="2" width="26.28515625" style="2" customWidth="1"/>
    <col min="3" max="3" width="26" style="2" customWidth="1"/>
    <col min="4" max="4" width="23.28515625" style="2" customWidth="1"/>
    <col min="5" max="5" width="25.28515625" style="2" customWidth="1"/>
    <col min="6" max="7" width="32.42578125" style="2" customWidth="1"/>
    <col min="8" max="8" width="32.28515625" style="2" customWidth="1"/>
    <col min="9" max="16384" width="9.140625" style="2"/>
  </cols>
  <sheetData>
    <row r="1" spans="1:8">
      <c r="H1" s="2" t="s">
        <v>12</v>
      </c>
    </row>
    <row r="4" spans="1:8" ht="93.75" customHeight="1">
      <c r="A4" s="1" t="s">
        <v>13</v>
      </c>
      <c r="B4" s="1" t="s">
        <v>14</v>
      </c>
      <c r="C4" s="1" t="s">
        <v>15</v>
      </c>
      <c r="D4" s="1" t="s">
        <v>16</v>
      </c>
      <c r="E4" s="1" t="s">
        <v>107</v>
      </c>
      <c r="F4" s="1" t="s">
        <v>17</v>
      </c>
      <c r="G4" s="10"/>
    </row>
    <row r="5" spans="1:8">
      <c r="A5" s="7" t="s">
        <v>18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8">
      <c r="A6" s="11">
        <v>214</v>
      </c>
      <c r="B6" s="12">
        <v>11313844.060000001</v>
      </c>
      <c r="C6" s="12">
        <v>11313844.060000001</v>
      </c>
      <c r="D6" s="12">
        <v>10728934.279999999</v>
      </c>
      <c r="E6" s="12">
        <v>11313844.060000001</v>
      </c>
      <c r="F6" s="12">
        <v>0</v>
      </c>
    </row>
    <row r="7" spans="1:8">
      <c r="A7" s="11">
        <v>265</v>
      </c>
      <c r="B7" s="12">
        <v>13427640.140000001</v>
      </c>
      <c r="C7" s="12">
        <v>13363494.199999999</v>
      </c>
      <c r="D7" s="12">
        <v>9796129.8000000007</v>
      </c>
      <c r="E7" s="12">
        <v>13427640.140000001</v>
      </c>
      <c r="F7" s="12">
        <v>2979600</v>
      </c>
    </row>
    <row r="8" spans="1:8">
      <c r="A8" s="11">
        <v>266</v>
      </c>
      <c r="B8" s="12">
        <v>29352621.370000001</v>
      </c>
      <c r="C8" s="12">
        <v>29040743.550000001</v>
      </c>
      <c r="D8" s="12">
        <v>24162833.93</v>
      </c>
      <c r="E8" s="12">
        <v>29352621.370000001</v>
      </c>
      <c r="F8" s="12">
        <v>7530300</v>
      </c>
    </row>
    <row r="9" spans="1:8">
      <c r="A9" s="11">
        <v>267</v>
      </c>
      <c r="B9" s="12">
        <v>21606988.699999999</v>
      </c>
      <c r="C9" s="12">
        <v>21592543.02</v>
      </c>
      <c r="D9" s="12">
        <v>18070649.059999999</v>
      </c>
      <c r="E9" s="12">
        <v>21606988.690000001</v>
      </c>
      <c r="F9" s="12">
        <v>3400100</v>
      </c>
    </row>
    <row r="10" spans="1:8">
      <c r="A10" s="11">
        <v>268</v>
      </c>
      <c r="B10" s="12">
        <v>53845195.18</v>
      </c>
      <c r="C10" s="12">
        <v>53845195.18</v>
      </c>
      <c r="D10" s="12">
        <v>38986047.5</v>
      </c>
      <c r="E10" s="12">
        <v>53845195.18</v>
      </c>
      <c r="F10" s="12">
        <v>0</v>
      </c>
    </row>
    <row r="11" spans="1:8">
      <c r="A11" s="11">
        <v>291</v>
      </c>
      <c r="B11" s="12">
        <v>746012.54</v>
      </c>
      <c r="C11" s="12">
        <v>746012.54</v>
      </c>
      <c r="D11" s="12">
        <v>746012.54</v>
      </c>
      <c r="E11" s="12">
        <v>0</v>
      </c>
      <c r="F11" s="12">
        <v>0</v>
      </c>
    </row>
    <row r="12" spans="1:8">
      <c r="A12" s="11">
        <v>293</v>
      </c>
      <c r="B12" s="12">
        <v>560053293.50999999</v>
      </c>
      <c r="C12" s="12">
        <v>557306796.30999994</v>
      </c>
      <c r="D12" s="12">
        <v>190143431.56999999</v>
      </c>
      <c r="E12" s="12">
        <v>554415836.17999995</v>
      </c>
      <c r="F12" s="12">
        <v>75134000</v>
      </c>
    </row>
    <row r="13" spans="1:8">
      <c r="A13" s="11">
        <v>296</v>
      </c>
      <c r="B13" s="12">
        <v>292145534.62</v>
      </c>
      <c r="C13" s="12">
        <v>292044413.95999998</v>
      </c>
      <c r="D13" s="12">
        <v>91787700.409999996</v>
      </c>
      <c r="E13" s="12">
        <v>292145534.62</v>
      </c>
      <c r="F13" s="12">
        <v>226079430.19999999</v>
      </c>
    </row>
    <row r="14" spans="1:8">
      <c r="A14" s="11">
        <v>299</v>
      </c>
      <c r="B14" s="12">
        <v>8921580.4000000004</v>
      </c>
      <c r="C14" s="12">
        <v>8921580.4000000004</v>
      </c>
      <c r="D14" s="12">
        <v>7455642.9299999997</v>
      </c>
      <c r="E14" s="12">
        <v>8921580.4000000004</v>
      </c>
      <c r="F14" s="12">
        <v>0</v>
      </c>
    </row>
    <row r="15" spans="1:8">
      <c r="A15" s="7"/>
      <c r="B15" s="13">
        <f>B6+B7+B8+B9+B10+B11+B12+B13+B14</f>
        <v>991412710.51999998</v>
      </c>
      <c r="C15" s="13">
        <f t="shared" ref="C15:F15" si="0">C6+C7+C8+C9+C10+C11+C12+C13+C14</f>
        <v>988174623.21999991</v>
      </c>
      <c r="D15" s="13">
        <f t="shared" si="0"/>
        <v>391877382.02000004</v>
      </c>
      <c r="E15" s="13">
        <f t="shared" si="0"/>
        <v>985029240.63999987</v>
      </c>
      <c r="F15" s="13">
        <f t="shared" si="0"/>
        <v>315123430.19999999</v>
      </c>
    </row>
    <row r="18" spans="1:8">
      <c r="A18" s="2" t="s">
        <v>19</v>
      </c>
      <c r="B18" s="14"/>
      <c r="C18" s="14" t="s">
        <v>20</v>
      </c>
    </row>
    <row r="19" spans="1:8">
      <c r="B19" s="15" t="s">
        <v>21</v>
      </c>
      <c r="C19" s="2" t="s">
        <v>22</v>
      </c>
    </row>
    <row r="20" spans="1:8">
      <c r="B20" s="15"/>
    </row>
    <row r="21" spans="1:8" ht="37.5" customHeight="1">
      <c r="A21" s="2" t="s">
        <v>23</v>
      </c>
      <c r="B21" s="16" t="s">
        <v>24</v>
      </c>
      <c r="C21" s="14" t="s">
        <v>25</v>
      </c>
      <c r="D21" s="14" t="s">
        <v>26</v>
      </c>
    </row>
    <row r="22" spans="1:8">
      <c r="B22" s="15" t="s">
        <v>27</v>
      </c>
      <c r="C22" s="15" t="s">
        <v>28</v>
      </c>
      <c r="D22" s="2" t="s">
        <v>22</v>
      </c>
    </row>
    <row r="23" spans="1:8">
      <c r="A23" s="17"/>
      <c r="B23" s="17"/>
      <c r="C23" s="17"/>
    </row>
    <row r="24" spans="1:8">
      <c r="A24" s="2" t="s">
        <v>173</v>
      </c>
    </row>
    <row r="26" spans="1:8" ht="15.75" thickBot="1">
      <c r="A26" s="18"/>
      <c r="B26" s="18"/>
      <c r="C26" s="18"/>
      <c r="D26" s="18"/>
      <c r="E26" s="18"/>
      <c r="F26" s="18"/>
      <c r="G26" s="18"/>
      <c r="H26" s="18"/>
    </row>
  </sheetData>
  <pageMargins left="0.7" right="0.7" top="0.75" bottom="0.75" header="0.3" footer="0.3"/>
  <pageSetup paperSize="9" scale="5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54"/>
  <sheetViews>
    <sheetView view="pageBreakPreview" topLeftCell="A40" zoomScale="98" zoomScaleSheetLayoutView="98" workbookViewId="0">
      <selection activeCell="G17" sqref="G17:G24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57031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118</v>
      </c>
      <c r="C2" s="51"/>
      <c r="D2" s="51"/>
      <c r="E2" s="51"/>
      <c r="F2" s="51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120</v>
      </c>
      <c r="C5" s="4" t="s">
        <v>138</v>
      </c>
      <c r="D5" s="55" t="s">
        <v>61</v>
      </c>
      <c r="E5" s="8" t="s">
        <v>10</v>
      </c>
      <c r="F5" s="66" t="s">
        <v>11</v>
      </c>
      <c r="G5" s="66" t="s">
        <v>139</v>
      </c>
    </row>
    <row r="6" spans="1:7" ht="30.75" customHeight="1">
      <c r="A6" s="62"/>
      <c r="B6" s="59"/>
      <c r="C6" s="19">
        <f>100*(Ассигнования!E21-Исполнение!D15)/Ассигнования!E21</f>
        <v>3.2957335796777554</v>
      </c>
      <c r="D6" s="56"/>
      <c r="E6" s="20">
        <v>4</v>
      </c>
      <c r="F6" s="64"/>
      <c r="G6" s="67"/>
    </row>
    <row r="7" spans="1:7">
      <c r="A7" s="62"/>
      <c r="B7" s="59"/>
      <c r="C7" s="8" t="s">
        <v>40</v>
      </c>
      <c r="D7" s="64"/>
      <c r="E7" s="7">
        <v>5</v>
      </c>
      <c r="F7" s="64"/>
      <c r="G7" s="67"/>
    </row>
    <row r="8" spans="1:7">
      <c r="A8" s="62"/>
      <c r="B8" s="59"/>
      <c r="C8" s="8" t="s">
        <v>101</v>
      </c>
      <c r="D8" s="64"/>
      <c r="E8" s="7">
        <v>4</v>
      </c>
      <c r="F8" s="64"/>
      <c r="G8" s="67"/>
    </row>
    <row r="9" spans="1:7">
      <c r="A9" s="62"/>
      <c r="B9" s="59"/>
      <c r="C9" s="8" t="s">
        <v>102</v>
      </c>
      <c r="D9" s="64"/>
      <c r="E9" s="7">
        <v>3</v>
      </c>
      <c r="F9" s="64"/>
      <c r="G9" s="67"/>
    </row>
    <row r="10" spans="1:7">
      <c r="A10" s="62"/>
      <c r="B10" s="59"/>
      <c r="C10" s="8" t="s">
        <v>103</v>
      </c>
      <c r="D10" s="64"/>
      <c r="E10" s="7">
        <v>2</v>
      </c>
      <c r="F10" s="64"/>
      <c r="G10" s="67"/>
    </row>
    <row r="11" spans="1:7">
      <c r="A11" s="63"/>
      <c r="B11" s="60"/>
      <c r="C11" s="8" t="s">
        <v>8</v>
      </c>
      <c r="D11" s="65"/>
      <c r="E11" s="7">
        <v>0</v>
      </c>
      <c r="F11" s="65"/>
      <c r="G11" s="68"/>
    </row>
    <row r="12" spans="1:7" ht="251.25" customHeight="1">
      <c r="A12" s="55">
        <v>2</v>
      </c>
      <c r="B12" s="58" t="s">
        <v>34</v>
      </c>
      <c r="C12" s="4" t="s">
        <v>35</v>
      </c>
      <c r="D12" s="55" t="s">
        <v>61</v>
      </c>
      <c r="E12" s="8" t="s">
        <v>10</v>
      </c>
      <c r="F12" s="58" t="s">
        <v>36</v>
      </c>
      <c r="G12" s="52"/>
    </row>
    <row r="13" spans="1:7">
      <c r="A13" s="56"/>
      <c r="B13" s="59"/>
      <c r="C13" s="21">
        <f>100*0/Исполнение!D15</f>
        <v>0</v>
      </c>
      <c r="D13" s="56"/>
      <c r="E13" s="20">
        <v>5</v>
      </c>
      <c r="F13" s="59"/>
      <c r="G13" s="53"/>
    </row>
    <row r="14" spans="1:7">
      <c r="A14" s="56"/>
      <c r="B14" s="59"/>
      <c r="C14" s="8" t="s">
        <v>37</v>
      </c>
      <c r="D14" s="56"/>
      <c r="E14" s="7">
        <v>5</v>
      </c>
      <c r="F14" s="59"/>
      <c r="G14" s="53"/>
    </row>
    <row r="15" spans="1:7">
      <c r="A15" s="56"/>
      <c r="B15" s="59"/>
      <c r="C15" s="8" t="s">
        <v>39</v>
      </c>
      <c r="D15" s="56"/>
      <c r="E15" s="7">
        <v>3</v>
      </c>
      <c r="F15" s="59"/>
      <c r="G15" s="53"/>
    </row>
    <row r="16" spans="1:7">
      <c r="A16" s="57"/>
      <c r="B16" s="60"/>
      <c r="C16" s="8" t="s">
        <v>38</v>
      </c>
      <c r="D16" s="57"/>
      <c r="E16" s="7">
        <v>0</v>
      </c>
      <c r="F16" s="60"/>
      <c r="G16" s="54"/>
    </row>
    <row r="17" spans="1:7" ht="249.75" customHeight="1">
      <c r="A17" s="55">
        <v>3</v>
      </c>
      <c r="B17" s="58" t="s">
        <v>41</v>
      </c>
      <c r="C17" s="4" t="s">
        <v>159</v>
      </c>
      <c r="D17" s="55" t="s">
        <v>61</v>
      </c>
      <c r="E17" s="8" t="s">
        <v>10</v>
      </c>
      <c r="F17" s="58" t="s">
        <v>123</v>
      </c>
      <c r="G17" s="69" t="s">
        <v>140</v>
      </c>
    </row>
    <row r="18" spans="1:7">
      <c r="A18" s="56"/>
      <c r="B18" s="59"/>
      <c r="C18" s="43">
        <f>100*(Исполнение!E15/Исполнение!C15)</f>
        <v>99.681697697341107</v>
      </c>
      <c r="D18" s="56"/>
      <c r="E18" s="20">
        <v>5</v>
      </c>
      <c r="F18" s="59"/>
      <c r="G18" s="70"/>
    </row>
    <row r="19" spans="1:7">
      <c r="A19" s="56"/>
      <c r="B19" s="59"/>
      <c r="C19" s="8" t="s">
        <v>44</v>
      </c>
      <c r="D19" s="56"/>
      <c r="E19" s="7">
        <v>5</v>
      </c>
      <c r="F19" s="59"/>
      <c r="G19" s="70"/>
    </row>
    <row r="20" spans="1:7">
      <c r="A20" s="56"/>
      <c r="B20" s="59"/>
      <c r="C20" s="8" t="s">
        <v>45</v>
      </c>
      <c r="D20" s="56"/>
      <c r="E20" s="7">
        <v>4</v>
      </c>
      <c r="F20" s="59"/>
      <c r="G20" s="70"/>
    </row>
    <row r="21" spans="1:7">
      <c r="A21" s="56"/>
      <c r="B21" s="59"/>
      <c r="C21" s="8" t="s">
        <v>46</v>
      </c>
      <c r="D21" s="56"/>
      <c r="E21" s="7">
        <v>3</v>
      </c>
      <c r="F21" s="59"/>
      <c r="G21" s="70"/>
    </row>
    <row r="22" spans="1:7">
      <c r="A22" s="56"/>
      <c r="B22" s="59"/>
      <c r="C22" s="8" t="s">
        <v>47</v>
      </c>
      <c r="D22" s="56"/>
      <c r="E22" s="7">
        <v>2</v>
      </c>
      <c r="F22" s="59"/>
      <c r="G22" s="70"/>
    </row>
    <row r="23" spans="1:7">
      <c r="A23" s="56"/>
      <c r="B23" s="59"/>
      <c r="C23" s="8" t="s">
        <v>48</v>
      </c>
      <c r="D23" s="56"/>
      <c r="E23" s="7">
        <v>1</v>
      </c>
      <c r="F23" s="59"/>
      <c r="G23" s="70"/>
    </row>
    <row r="24" spans="1:7">
      <c r="A24" s="57"/>
      <c r="B24" s="60"/>
      <c r="C24" s="8" t="s">
        <v>49</v>
      </c>
      <c r="D24" s="57"/>
      <c r="E24" s="7">
        <v>0</v>
      </c>
      <c r="F24" s="60"/>
      <c r="G24" s="71"/>
    </row>
    <row r="25" spans="1:7" ht="285">
      <c r="A25" s="55">
        <v>4</v>
      </c>
      <c r="B25" s="58" t="s">
        <v>50</v>
      </c>
      <c r="C25" s="4" t="s">
        <v>51</v>
      </c>
      <c r="D25" s="55" t="s">
        <v>61</v>
      </c>
      <c r="E25" s="8" t="s">
        <v>56</v>
      </c>
      <c r="F25" s="58" t="s">
        <v>124</v>
      </c>
      <c r="G25" s="58" t="s">
        <v>179</v>
      </c>
    </row>
    <row r="26" spans="1:7">
      <c r="A26" s="56"/>
      <c r="B26" s="59"/>
      <c r="C26" s="19">
        <f>100*Исполнение!F15/Исполнение!B15</f>
        <v>31.785292528145668</v>
      </c>
      <c r="D26" s="56"/>
      <c r="E26" s="22">
        <v>3</v>
      </c>
      <c r="F26" s="59"/>
      <c r="G26" s="59"/>
    </row>
    <row r="27" spans="1:7">
      <c r="A27" s="56"/>
      <c r="B27" s="59"/>
      <c r="C27" s="8" t="s">
        <v>42</v>
      </c>
      <c r="D27" s="56"/>
      <c r="E27" s="7">
        <v>5</v>
      </c>
      <c r="F27" s="59"/>
      <c r="G27" s="59"/>
    </row>
    <row r="28" spans="1:7">
      <c r="A28" s="56"/>
      <c r="B28" s="59"/>
      <c r="C28" s="8" t="s">
        <v>46</v>
      </c>
      <c r="D28" s="56"/>
      <c r="E28" s="7">
        <v>4</v>
      </c>
      <c r="F28" s="59"/>
      <c r="G28" s="59"/>
    </row>
    <row r="29" spans="1:7">
      <c r="A29" s="56"/>
      <c r="B29" s="59"/>
      <c r="C29" s="8" t="s">
        <v>52</v>
      </c>
      <c r="D29" s="56"/>
      <c r="E29" s="7">
        <v>3</v>
      </c>
      <c r="F29" s="59"/>
      <c r="G29" s="59"/>
    </row>
    <row r="30" spans="1:7">
      <c r="A30" s="56"/>
      <c r="B30" s="59"/>
      <c r="C30" s="8" t="s">
        <v>53</v>
      </c>
      <c r="D30" s="56"/>
      <c r="E30" s="7">
        <v>2</v>
      </c>
      <c r="F30" s="59"/>
      <c r="G30" s="59"/>
    </row>
    <row r="31" spans="1:7">
      <c r="A31" s="56"/>
      <c r="B31" s="59"/>
      <c r="C31" s="8" t="s">
        <v>54</v>
      </c>
      <c r="D31" s="56"/>
      <c r="E31" s="7">
        <v>1</v>
      </c>
      <c r="F31" s="59"/>
      <c r="G31" s="59"/>
    </row>
    <row r="32" spans="1:7">
      <c r="A32" s="57"/>
      <c r="B32" s="60"/>
      <c r="C32" s="8" t="s">
        <v>55</v>
      </c>
      <c r="D32" s="57"/>
      <c r="E32" s="7">
        <v>0</v>
      </c>
      <c r="F32" s="60"/>
      <c r="G32" s="60"/>
    </row>
    <row r="33" spans="1:7" ht="120">
      <c r="A33" s="55">
        <v>5</v>
      </c>
      <c r="B33" s="58" t="s">
        <v>59</v>
      </c>
      <c r="C33" s="4" t="s">
        <v>60</v>
      </c>
      <c r="D33" s="8" t="s">
        <v>61</v>
      </c>
      <c r="E33" s="8">
        <v>5</v>
      </c>
      <c r="F33" s="58" t="s">
        <v>63</v>
      </c>
      <c r="G33" s="52"/>
    </row>
    <row r="34" spans="1:7" ht="135" customHeight="1">
      <c r="A34" s="56"/>
      <c r="B34" s="59"/>
      <c r="C34" s="58" t="s">
        <v>62</v>
      </c>
      <c r="D34" s="8" t="s">
        <v>61</v>
      </c>
      <c r="E34" s="8">
        <v>0</v>
      </c>
      <c r="F34" s="59"/>
      <c r="G34" s="53"/>
    </row>
    <row r="35" spans="1:7">
      <c r="A35" s="57"/>
      <c r="B35" s="60"/>
      <c r="C35" s="60"/>
      <c r="D35" s="3"/>
      <c r="E35" s="22">
        <v>5</v>
      </c>
      <c r="F35" s="60"/>
      <c r="G35" s="54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52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53"/>
    </row>
    <row r="38" spans="1:7">
      <c r="A38" s="57"/>
      <c r="B38" s="60"/>
      <c r="C38" s="60"/>
      <c r="D38" s="8"/>
      <c r="E38" s="20">
        <v>5</v>
      </c>
      <c r="F38" s="60"/>
      <c r="G38" s="54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52"/>
    </row>
    <row r="40" spans="1:7">
      <c r="A40" s="56"/>
      <c r="B40" s="59"/>
      <c r="C40" s="4" t="s">
        <v>69</v>
      </c>
      <c r="D40" s="56"/>
      <c r="E40" s="8">
        <v>5</v>
      </c>
      <c r="F40" s="59"/>
      <c r="G40" s="53"/>
    </row>
    <row r="41" spans="1:7">
      <c r="A41" s="56"/>
      <c r="B41" s="59"/>
      <c r="C41" s="4" t="s">
        <v>70</v>
      </c>
      <c r="D41" s="56"/>
      <c r="E41" s="8">
        <v>0</v>
      </c>
      <c r="F41" s="59"/>
      <c r="G41" s="53"/>
    </row>
    <row r="42" spans="1:7">
      <c r="A42" s="57"/>
      <c r="B42" s="60"/>
      <c r="C42" s="4"/>
      <c r="D42" s="57"/>
      <c r="E42" s="27">
        <v>5</v>
      </c>
      <c r="F42" s="60"/>
      <c r="G42" s="54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52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53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53"/>
    </row>
    <row r="46" spans="1:7">
      <c r="A46" s="57"/>
      <c r="B46" s="60"/>
      <c r="C46" s="4"/>
      <c r="D46" s="57"/>
      <c r="E46" s="27">
        <v>5</v>
      </c>
      <c r="F46" s="60"/>
      <c r="G46" s="54"/>
    </row>
    <row r="47" spans="1:7" ht="270">
      <c r="A47" s="9">
        <v>9</v>
      </c>
      <c r="B47" s="6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52"/>
    </row>
    <row r="48" spans="1:7">
      <c r="A48" s="9"/>
      <c r="B48" s="6"/>
      <c r="C48" s="21">
        <f>100*0/Исполнение!D15</f>
        <v>0</v>
      </c>
      <c r="D48" s="56"/>
      <c r="E48" s="27">
        <v>5</v>
      </c>
      <c r="F48" s="59"/>
      <c r="G48" s="53"/>
    </row>
    <row r="49" spans="1:7">
      <c r="A49" s="9"/>
      <c r="B49" s="6"/>
      <c r="C49" s="25" t="s">
        <v>37</v>
      </c>
      <c r="D49" s="56"/>
      <c r="E49" s="26">
        <v>5</v>
      </c>
      <c r="F49" s="59"/>
      <c r="G49" s="53"/>
    </row>
    <row r="50" spans="1:7">
      <c r="A50" s="5"/>
      <c r="B50" s="4"/>
      <c r="C50" s="25" t="s">
        <v>79</v>
      </c>
      <c r="D50" s="57"/>
      <c r="E50" s="28">
        <v>0</v>
      </c>
      <c r="F50" s="60"/>
      <c r="G50" s="54"/>
    </row>
    <row r="53" spans="1:7">
      <c r="D53" s="2" t="s">
        <v>143</v>
      </c>
      <c r="E53" s="32">
        <f>E7+E14+E19+E27+E33+E36+E40+E44+E49</f>
        <v>45</v>
      </c>
    </row>
    <row r="54" spans="1:7">
      <c r="E54" s="31">
        <f>E6+E13+E18+E26+E35+E38+E42+E46+E48</f>
        <v>42</v>
      </c>
    </row>
  </sheetData>
  <mergeCells count="44">
    <mergeCell ref="A36:A38"/>
    <mergeCell ref="B36:B38"/>
    <mergeCell ref="C37:C38"/>
    <mergeCell ref="A33:A35"/>
    <mergeCell ref="B33:B35"/>
    <mergeCell ref="C34:C35"/>
    <mergeCell ref="A25:A32"/>
    <mergeCell ref="B25:B32"/>
    <mergeCell ref="D25:D32"/>
    <mergeCell ref="F25:F32"/>
    <mergeCell ref="G25:G32"/>
    <mergeCell ref="A17:A24"/>
    <mergeCell ref="B17:B24"/>
    <mergeCell ref="D17:D24"/>
    <mergeCell ref="F17:F24"/>
    <mergeCell ref="G17:G24"/>
    <mergeCell ref="A5:A11"/>
    <mergeCell ref="D5:D11"/>
    <mergeCell ref="F5:F11"/>
    <mergeCell ref="G5:G11"/>
    <mergeCell ref="F12:F16"/>
    <mergeCell ref="G12:G16"/>
    <mergeCell ref="A12:A16"/>
    <mergeCell ref="B12:B16"/>
    <mergeCell ref="D12:D16"/>
    <mergeCell ref="A43:A46"/>
    <mergeCell ref="B43:B46"/>
    <mergeCell ref="D43:D46"/>
    <mergeCell ref="F43:F46"/>
    <mergeCell ref="A39:A42"/>
    <mergeCell ref="B39:B42"/>
    <mergeCell ref="D39:D42"/>
    <mergeCell ref="B2:F2"/>
    <mergeCell ref="G43:G46"/>
    <mergeCell ref="G39:G42"/>
    <mergeCell ref="D47:D50"/>
    <mergeCell ref="F47:F50"/>
    <mergeCell ref="G47:G50"/>
    <mergeCell ref="F39:F42"/>
    <mergeCell ref="B5:B11"/>
    <mergeCell ref="F36:F38"/>
    <mergeCell ref="G36:G38"/>
    <mergeCell ref="F33:F35"/>
    <mergeCell ref="G33:G35"/>
  </mergeCells>
  <pageMargins left="0.7" right="0.7" top="0.75" bottom="0.75" header="0.3" footer="0.3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G53"/>
  <sheetViews>
    <sheetView view="pageBreakPreview" topLeftCell="A22" zoomScale="98" zoomScaleSheetLayoutView="98" workbookViewId="0">
      <selection activeCell="G25" sqref="G25:G32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285156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118</v>
      </c>
      <c r="C2" s="51"/>
      <c r="D2" s="51"/>
      <c r="E2" s="51"/>
      <c r="F2" s="51"/>
    </row>
    <row r="3" spans="1:7" ht="34.5" customHeight="1">
      <c r="C3" s="79" t="s">
        <v>122</v>
      </c>
      <c r="D3" s="79"/>
      <c r="E3" s="79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120</v>
      </c>
      <c r="C5" s="4" t="s">
        <v>125</v>
      </c>
      <c r="D5" s="61" t="s">
        <v>61</v>
      </c>
      <c r="E5" s="8" t="s">
        <v>92</v>
      </c>
      <c r="F5" s="66" t="s">
        <v>119</v>
      </c>
      <c r="G5" s="74" t="s">
        <v>121</v>
      </c>
    </row>
    <row r="6" spans="1:7" ht="30.75" customHeight="1">
      <c r="A6" s="62"/>
      <c r="B6" s="59"/>
      <c r="C6" s="42">
        <f>((Ассигнования!E12-Исполнение!D6)/Ассигнования!E12)</f>
        <v>0</v>
      </c>
      <c r="D6" s="62"/>
      <c r="E6" s="20">
        <v>5</v>
      </c>
      <c r="F6" s="64"/>
      <c r="G6" s="75"/>
    </row>
    <row r="7" spans="1:7">
      <c r="A7" s="62"/>
      <c r="B7" s="59"/>
      <c r="C7" s="8" t="s">
        <v>40</v>
      </c>
      <c r="D7" s="77"/>
      <c r="E7" s="7">
        <v>5</v>
      </c>
      <c r="F7" s="64"/>
      <c r="G7" s="75"/>
    </row>
    <row r="8" spans="1:7">
      <c r="A8" s="62"/>
      <c r="B8" s="59"/>
      <c r="C8" s="8" t="s">
        <v>101</v>
      </c>
      <c r="D8" s="77"/>
      <c r="E8" s="7">
        <v>4</v>
      </c>
      <c r="F8" s="64"/>
      <c r="G8" s="75"/>
    </row>
    <row r="9" spans="1:7">
      <c r="A9" s="62"/>
      <c r="B9" s="59"/>
      <c r="C9" s="8" t="s">
        <v>102</v>
      </c>
      <c r="D9" s="77"/>
      <c r="E9" s="7">
        <v>3</v>
      </c>
      <c r="F9" s="64"/>
      <c r="G9" s="75"/>
    </row>
    <row r="10" spans="1:7">
      <c r="A10" s="62"/>
      <c r="B10" s="59"/>
      <c r="C10" s="8" t="s">
        <v>103</v>
      </c>
      <c r="D10" s="77"/>
      <c r="E10" s="7">
        <v>2</v>
      </c>
      <c r="F10" s="64"/>
      <c r="G10" s="75"/>
    </row>
    <row r="11" spans="1:7">
      <c r="A11" s="63"/>
      <c r="B11" s="60"/>
      <c r="C11" s="8" t="s">
        <v>8</v>
      </c>
      <c r="D11" s="78"/>
      <c r="E11" s="7">
        <v>0</v>
      </c>
      <c r="F11" s="65"/>
      <c r="G11" s="76"/>
    </row>
    <row r="12" spans="1:7" ht="248.25" customHeight="1">
      <c r="A12" s="55">
        <v>2</v>
      </c>
      <c r="B12" s="58" t="s">
        <v>34</v>
      </c>
      <c r="C12" s="4" t="s">
        <v>93</v>
      </c>
      <c r="D12" s="55" t="s">
        <v>61</v>
      </c>
      <c r="E12" s="8" t="s">
        <v>94</v>
      </c>
      <c r="F12" s="58" t="s">
        <v>36</v>
      </c>
      <c r="G12" s="52"/>
    </row>
    <row r="13" spans="1:7">
      <c r="A13" s="56"/>
      <c r="B13" s="59"/>
      <c r="C13" s="21">
        <f>100*0/Исполнение!D15</f>
        <v>0</v>
      </c>
      <c r="D13" s="56"/>
      <c r="E13" s="20">
        <v>5</v>
      </c>
      <c r="F13" s="59"/>
      <c r="G13" s="53"/>
    </row>
    <row r="14" spans="1:7">
      <c r="A14" s="56"/>
      <c r="B14" s="59"/>
      <c r="C14" s="8" t="s">
        <v>37</v>
      </c>
      <c r="D14" s="56"/>
      <c r="E14" s="7">
        <v>5</v>
      </c>
      <c r="F14" s="59"/>
      <c r="G14" s="53"/>
    </row>
    <row r="15" spans="1:7">
      <c r="A15" s="56"/>
      <c r="B15" s="59"/>
      <c r="C15" s="8" t="s">
        <v>39</v>
      </c>
      <c r="D15" s="56"/>
      <c r="E15" s="7">
        <v>3</v>
      </c>
      <c r="F15" s="59"/>
      <c r="G15" s="53"/>
    </row>
    <row r="16" spans="1:7">
      <c r="A16" s="57"/>
      <c r="B16" s="60"/>
      <c r="C16" s="8" t="s">
        <v>38</v>
      </c>
      <c r="D16" s="57"/>
      <c r="E16" s="7">
        <v>0</v>
      </c>
      <c r="F16" s="60"/>
      <c r="G16" s="54"/>
    </row>
    <row r="17" spans="1:7" ht="249.75" customHeight="1">
      <c r="A17" s="55">
        <v>3</v>
      </c>
      <c r="B17" s="58" t="s">
        <v>41</v>
      </c>
      <c r="C17" s="4" t="s">
        <v>95</v>
      </c>
      <c r="D17" s="55" t="s">
        <v>61</v>
      </c>
      <c r="E17" s="8" t="s">
        <v>96</v>
      </c>
      <c r="F17" s="58" t="s">
        <v>123</v>
      </c>
      <c r="G17" s="80"/>
    </row>
    <row r="18" spans="1:7">
      <c r="A18" s="56"/>
      <c r="B18" s="59"/>
      <c r="C18" s="21">
        <f>100*(Исполнение!E6/Исполнение!C6)</f>
        <v>100</v>
      </c>
      <c r="D18" s="56"/>
      <c r="E18" s="20">
        <v>5</v>
      </c>
      <c r="F18" s="59"/>
      <c r="G18" s="81"/>
    </row>
    <row r="19" spans="1:7">
      <c r="A19" s="56"/>
      <c r="B19" s="59"/>
      <c r="C19" s="8" t="s">
        <v>44</v>
      </c>
      <c r="D19" s="56"/>
      <c r="E19" s="7">
        <v>5</v>
      </c>
      <c r="F19" s="59"/>
      <c r="G19" s="81"/>
    </row>
    <row r="20" spans="1:7">
      <c r="A20" s="56"/>
      <c r="B20" s="59"/>
      <c r="C20" s="8" t="s">
        <v>45</v>
      </c>
      <c r="D20" s="56"/>
      <c r="E20" s="7">
        <v>4</v>
      </c>
      <c r="F20" s="59"/>
      <c r="G20" s="81"/>
    </row>
    <row r="21" spans="1:7">
      <c r="A21" s="56"/>
      <c r="B21" s="59"/>
      <c r="C21" s="8" t="s">
        <v>46</v>
      </c>
      <c r="D21" s="56"/>
      <c r="E21" s="7">
        <v>3</v>
      </c>
      <c r="F21" s="59"/>
      <c r="G21" s="81"/>
    </row>
    <row r="22" spans="1:7">
      <c r="A22" s="56"/>
      <c r="B22" s="59"/>
      <c r="C22" s="8" t="s">
        <v>47</v>
      </c>
      <c r="D22" s="56"/>
      <c r="E22" s="7">
        <v>2</v>
      </c>
      <c r="F22" s="59"/>
      <c r="G22" s="81"/>
    </row>
    <row r="23" spans="1:7">
      <c r="A23" s="56"/>
      <c r="B23" s="59"/>
      <c r="C23" s="8" t="s">
        <v>48</v>
      </c>
      <c r="D23" s="56"/>
      <c r="E23" s="7">
        <v>1</v>
      </c>
      <c r="F23" s="59"/>
      <c r="G23" s="81"/>
    </row>
    <row r="24" spans="1:7">
      <c r="A24" s="57"/>
      <c r="B24" s="60"/>
      <c r="C24" s="8" t="s">
        <v>49</v>
      </c>
      <c r="D24" s="57"/>
      <c r="E24" s="7">
        <v>0</v>
      </c>
      <c r="F24" s="60"/>
      <c r="G24" s="82"/>
    </row>
    <row r="25" spans="1:7" ht="285">
      <c r="A25" s="55">
        <v>4</v>
      </c>
      <c r="B25" s="58" t="s">
        <v>50</v>
      </c>
      <c r="C25" s="4" t="s">
        <v>97</v>
      </c>
      <c r="D25" s="55" t="s">
        <v>61</v>
      </c>
      <c r="E25" s="8" t="s">
        <v>98</v>
      </c>
      <c r="F25" s="58" t="s">
        <v>124</v>
      </c>
      <c r="G25" s="58" t="s">
        <v>146</v>
      </c>
    </row>
    <row r="26" spans="1:7">
      <c r="A26" s="56"/>
      <c r="B26" s="59"/>
      <c r="C26" s="42">
        <f>100*Исполнение!F6/Исполнение!B6</f>
        <v>0</v>
      </c>
      <c r="D26" s="56"/>
      <c r="E26" s="22">
        <v>0</v>
      </c>
      <c r="F26" s="59"/>
      <c r="G26" s="59"/>
    </row>
    <row r="27" spans="1:7">
      <c r="A27" s="56"/>
      <c r="B27" s="59"/>
      <c r="C27" s="8" t="s">
        <v>42</v>
      </c>
      <c r="D27" s="56"/>
      <c r="E27" s="7">
        <v>5</v>
      </c>
      <c r="F27" s="59"/>
      <c r="G27" s="59"/>
    </row>
    <row r="28" spans="1:7">
      <c r="A28" s="56"/>
      <c r="B28" s="59"/>
      <c r="C28" s="8" t="s">
        <v>46</v>
      </c>
      <c r="D28" s="56"/>
      <c r="E28" s="7">
        <v>4</v>
      </c>
      <c r="F28" s="59"/>
      <c r="G28" s="59"/>
    </row>
    <row r="29" spans="1:7">
      <c r="A29" s="56"/>
      <c r="B29" s="59"/>
      <c r="C29" s="8" t="s">
        <v>52</v>
      </c>
      <c r="D29" s="56"/>
      <c r="E29" s="7">
        <v>3</v>
      </c>
      <c r="F29" s="59"/>
      <c r="G29" s="59"/>
    </row>
    <row r="30" spans="1:7">
      <c r="A30" s="56"/>
      <c r="B30" s="59"/>
      <c r="C30" s="8" t="s">
        <v>53</v>
      </c>
      <c r="D30" s="56"/>
      <c r="E30" s="7">
        <v>2</v>
      </c>
      <c r="F30" s="59"/>
      <c r="G30" s="59"/>
    </row>
    <row r="31" spans="1:7">
      <c r="A31" s="56"/>
      <c r="B31" s="59"/>
      <c r="C31" s="8" t="s">
        <v>54</v>
      </c>
      <c r="D31" s="56"/>
      <c r="E31" s="7">
        <v>1</v>
      </c>
      <c r="F31" s="59"/>
      <c r="G31" s="59"/>
    </row>
    <row r="32" spans="1:7">
      <c r="A32" s="57"/>
      <c r="B32" s="60"/>
      <c r="C32" s="8" t="s">
        <v>55</v>
      </c>
      <c r="D32" s="57"/>
      <c r="E32" s="7">
        <v>0</v>
      </c>
      <c r="F32" s="60"/>
      <c r="G32" s="60"/>
    </row>
    <row r="33" spans="1:7" ht="120">
      <c r="A33" s="55">
        <v>5</v>
      </c>
      <c r="B33" s="58" t="s">
        <v>59</v>
      </c>
      <c r="C33" s="4" t="s">
        <v>60</v>
      </c>
      <c r="D33" s="8" t="s">
        <v>61</v>
      </c>
      <c r="E33" s="8">
        <v>5</v>
      </c>
      <c r="F33" s="58" t="s">
        <v>100</v>
      </c>
      <c r="G33" s="52"/>
    </row>
    <row r="34" spans="1:7" ht="135" customHeight="1">
      <c r="A34" s="56"/>
      <c r="B34" s="59"/>
      <c r="C34" s="58" t="s">
        <v>62</v>
      </c>
      <c r="D34" s="8" t="s">
        <v>61</v>
      </c>
      <c r="E34" s="8">
        <v>0</v>
      </c>
      <c r="F34" s="59"/>
      <c r="G34" s="53"/>
    </row>
    <row r="35" spans="1:7">
      <c r="A35" s="57"/>
      <c r="B35" s="60"/>
      <c r="C35" s="60"/>
      <c r="D35" s="3"/>
      <c r="E35" s="22">
        <v>5</v>
      </c>
      <c r="F35" s="60"/>
      <c r="G35" s="54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52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53"/>
    </row>
    <row r="38" spans="1:7">
      <c r="A38" s="57"/>
      <c r="B38" s="60"/>
      <c r="C38" s="60"/>
      <c r="D38" s="8"/>
      <c r="E38" s="20">
        <v>5</v>
      </c>
      <c r="F38" s="60"/>
      <c r="G38" s="54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52"/>
    </row>
    <row r="40" spans="1:7">
      <c r="A40" s="56"/>
      <c r="B40" s="59"/>
      <c r="C40" s="4" t="s">
        <v>69</v>
      </c>
      <c r="D40" s="56"/>
      <c r="E40" s="8">
        <v>5</v>
      </c>
      <c r="F40" s="59"/>
      <c r="G40" s="53"/>
    </row>
    <row r="41" spans="1:7">
      <c r="A41" s="56"/>
      <c r="B41" s="59"/>
      <c r="C41" s="4" t="s">
        <v>70</v>
      </c>
      <c r="D41" s="56"/>
      <c r="E41" s="8">
        <v>0</v>
      </c>
      <c r="F41" s="59"/>
      <c r="G41" s="53"/>
    </row>
    <row r="42" spans="1:7">
      <c r="A42" s="57"/>
      <c r="B42" s="60"/>
      <c r="C42" s="4"/>
      <c r="D42" s="57"/>
      <c r="E42" s="27">
        <v>5</v>
      </c>
      <c r="F42" s="60"/>
      <c r="G42" s="54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52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53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53"/>
    </row>
    <row r="46" spans="1:7">
      <c r="A46" s="57"/>
      <c r="B46" s="60"/>
      <c r="C46" s="4"/>
      <c r="D46" s="57"/>
      <c r="E46" s="27">
        <v>5</v>
      </c>
      <c r="F46" s="60"/>
      <c r="G46" s="54"/>
    </row>
    <row r="47" spans="1:7" ht="270">
      <c r="A47" s="24">
        <v>9</v>
      </c>
      <c r="B47" s="23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52"/>
    </row>
    <row r="48" spans="1:7">
      <c r="A48" s="24"/>
      <c r="B48" s="23"/>
      <c r="C48" s="21">
        <f>100*0/Исполнение!D6</f>
        <v>0</v>
      </c>
      <c r="D48" s="56"/>
      <c r="E48" s="27">
        <v>5</v>
      </c>
      <c r="F48" s="59"/>
      <c r="G48" s="53"/>
    </row>
    <row r="49" spans="1:7">
      <c r="A49" s="24"/>
      <c r="B49" s="23"/>
      <c r="C49" s="25" t="s">
        <v>37</v>
      </c>
      <c r="D49" s="56"/>
      <c r="E49" s="26">
        <v>5</v>
      </c>
      <c r="F49" s="59"/>
      <c r="G49" s="53"/>
    </row>
    <row r="50" spans="1:7">
      <c r="A50" s="5"/>
      <c r="B50" s="4"/>
      <c r="C50" s="25" t="s">
        <v>79</v>
      </c>
      <c r="D50" s="57"/>
      <c r="E50" s="28">
        <v>0</v>
      </c>
      <c r="F50" s="60"/>
      <c r="G50" s="54"/>
    </row>
    <row r="52" spans="1:7">
      <c r="D52" s="2" t="s">
        <v>142</v>
      </c>
      <c r="E52" s="44">
        <f>E7+E14+E19+E33+E36+E40+E44+E49</f>
        <v>40</v>
      </c>
    </row>
    <row r="53" spans="1:7">
      <c r="D53" s="45"/>
      <c r="E53" s="46">
        <f>E6+E13+E18+E35+E38+E42+E46+E48</f>
        <v>40</v>
      </c>
    </row>
  </sheetData>
  <mergeCells count="45">
    <mergeCell ref="F43:F46"/>
    <mergeCell ref="G43:G46"/>
    <mergeCell ref="D47:D50"/>
    <mergeCell ref="F47:F50"/>
    <mergeCell ref="G47:G50"/>
    <mergeCell ref="F39:F42"/>
    <mergeCell ref="G39:G42"/>
    <mergeCell ref="A36:A38"/>
    <mergeCell ref="B36:B38"/>
    <mergeCell ref="F36:F38"/>
    <mergeCell ref="G36:G38"/>
    <mergeCell ref="C37:C38"/>
    <mergeCell ref="A43:A46"/>
    <mergeCell ref="B43:B46"/>
    <mergeCell ref="D43:D46"/>
    <mergeCell ref="A25:A32"/>
    <mergeCell ref="B25:B32"/>
    <mergeCell ref="D25:D32"/>
    <mergeCell ref="A39:A42"/>
    <mergeCell ref="B39:B42"/>
    <mergeCell ref="D39:D42"/>
    <mergeCell ref="F25:F32"/>
    <mergeCell ref="G25:G32"/>
    <mergeCell ref="A33:A35"/>
    <mergeCell ref="B33:B35"/>
    <mergeCell ref="F33:F35"/>
    <mergeCell ref="G33:G35"/>
    <mergeCell ref="C34:C35"/>
    <mergeCell ref="A12:A16"/>
    <mergeCell ref="B12:B16"/>
    <mergeCell ref="D12:D16"/>
    <mergeCell ref="F12:F16"/>
    <mergeCell ref="G12:G16"/>
    <mergeCell ref="A17:A24"/>
    <mergeCell ref="B17:B24"/>
    <mergeCell ref="D17:D24"/>
    <mergeCell ref="F17:F24"/>
    <mergeCell ref="G17:G24"/>
    <mergeCell ref="G5:G11"/>
    <mergeCell ref="B2:F2"/>
    <mergeCell ref="A5:A11"/>
    <mergeCell ref="B5:B11"/>
    <mergeCell ref="D5:D11"/>
    <mergeCell ref="F5:F11"/>
    <mergeCell ref="C3:E3"/>
  </mergeCells>
  <pageMargins left="0.7" right="0.7" top="0.75" bottom="0.75" header="0.3" footer="0.3"/>
  <pageSetup paperSize="9" scale="6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G53"/>
  <sheetViews>
    <sheetView view="pageBreakPreview" topLeftCell="A16" zoomScale="98" zoomScaleSheetLayoutView="98" workbookViewId="0">
      <selection activeCell="E6" sqref="E6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57031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82</v>
      </c>
      <c r="C2" s="51"/>
      <c r="D2" s="51"/>
      <c r="E2" s="51"/>
      <c r="F2" s="51"/>
    </row>
    <row r="3" spans="1:7">
      <c r="C3" s="83" t="s">
        <v>115</v>
      </c>
      <c r="D3" s="83"/>
      <c r="E3" s="83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120</v>
      </c>
      <c r="C5" s="4" t="s">
        <v>126</v>
      </c>
      <c r="D5" s="61" t="s">
        <v>61</v>
      </c>
      <c r="E5" s="8" t="s">
        <v>10</v>
      </c>
      <c r="F5" s="66" t="s">
        <v>119</v>
      </c>
      <c r="G5" s="66" t="s">
        <v>127</v>
      </c>
    </row>
    <row r="6" spans="1:7" ht="30.75" customHeight="1">
      <c r="A6" s="62"/>
      <c r="B6" s="59"/>
      <c r="C6" s="43">
        <f>100*(Ассигнования!E13-Исполнение!D7)/Ассигнования!E13</f>
        <v>7.2547801588807568</v>
      </c>
      <c r="D6" s="62"/>
      <c r="E6" s="20">
        <v>3</v>
      </c>
      <c r="F6" s="64"/>
      <c r="G6" s="67"/>
    </row>
    <row r="7" spans="1:7">
      <c r="A7" s="62"/>
      <c r="B7" s="59"/>
      <c r="C7" s="8" t="s">
        <v>40</v>
      </c>
      <c r="D7" s="77"/>
      <c r="E7" s="7">
        <v>5</v>
      </c>
      <c r="F7" s="64"/>
      <c r="G7" s="67"/>
    </row>
    <row r="8" spans="1:7">
      <c r="A8" s="62"/>
      <c r="B8" s="59"/>
      <c r="C8" s="8" t="s">
        <v>101</v>
      </c>
      <c r="D8" s="77"/>
      <c r="E8" s="7">
        <v>4</v>
      </c>
      <c r="F8" s="64"/>
      <c r="G8" s="67"/>
    </row>
    <row r="9" spans="1:7">
      <c r="A9" s="62"/>
      <c r="B9" s="59"/>
      <c r="C9" s="8" t="s">
        <v>102</v>
      </c>
      <c r="D9" s="77"/>
      <c r="E9" s="7">
        <v>3</v>
      </c>
      <c r="F9" s="64"/>
      <c r="G9" s="67"/>
    </row>
    <row r="10" spans="1:7">
      <c r="A10" s="62"/>
      <c r="B10" s="59"/>
      <c r="C10" s="8" t="s">
        <v>103</v>
      </c>
      <c r="D10" s="77"/>
      <c r="E10" s="7">
        <v>2</v>
      </c>
      <c r="F10" s="64"/>
      <c r="G10" s="67"/>
    </row>
    <row r="11" spans="1:7">
      <c r="A11" s="63"/>
      <c r="B11" s="60"/>
      <c r="C11" s="8" t="s">
        <v>8</v>
      </c>
      <c r="D11" s="78"/>
      <c r="E11" s="7">
        <v>0</v>
      </c>
      <c r="F11" s="65"/>
      <c r="G11" s="68"/>
    </row>
    <row r="12" spans="1:7" ht="255" customHeight="1">
      <c r="A12" s="55">
        <v>2</v>
      </c>
      <c r="B12" s="58" t="s">
        <v>34</v>
      </c>
      <c r="C12" s="4" t="s">
        <v>35</v>
      </c>
      <c r="D12" s="55" t="s">
        <v>61</v>
      </c>
      <c r="E12" s="8" t="s">
        <v>10</v>
      </c>
      <c r="F12" s="58" t="s">
        <v>36</v>
      </c>
      <c r="G12" s="52"/>
    </row>
    <row r="13" spans="1:7">
      <c r="A13" s="56"/>
      <c r="B13" s="59"/>
      <c r="C13" s="21">
        <f>100*0/Исполнение!D15</f>
        <v>0</v>
      </c>
      <c r="D13" s="56"/>
      <c r="E13" s="20">
        <v>5</v>
      </c>
      <c r="F13" s="59"/>
      <c r="G13" s="53"/>
    </row>
    <row r="14" spans="1:7">
      <c r="A14" s="56"/>
      <c r="B14" s="59"/>
      <c r="C14" s="8" t="s">
        <v>37</v>
      </c>
      <c r="D14" s="56"/>
      <c r="E14" s="7">
        <v>5</v>
      </c>
      <c r="F14" s="59"/>
      <c r="G14" s="53"/>
    </row>
    <row r="15" spans="1:7">
      <c r="A15" s="56"/>
      <c r="B15" s="59"/>
      <c r="C15" s="8" t="s">
        <v>39</v>
      </c>
      <c r="D15" s="56"/>
      <c r="E15" s="7">
        <v>3</v>
      </c>
      <c r="F15" s="59"/>
      <c r="G15" s="53"/>
    </row>
    <row r="16" spans="1:7">
      <c r="A16" s="57"/>
      <c r="B16" s="60"/>
      <c r="C16" s="8" t="s">
        <v>38</v>
      </c>
      <c r="D16" s="57"/>
      <c r="E16" s="7">
        <v>0</v>
      </c>
      <c r="F16" s="60"/>
      <c r="G16" s="54"/>
    </row>
    <row r="17" spans="1:7" ht="269.25" customHeight="1">
      <c r="A17" s="55">
        <v>3</v>
      </c>
      <c r="B17" s="58" t="s">
        <v>41</v>
      </c>
      <c r="C17" s="4" t="s">
        <v>128</v>
      </c>
      <c r="D17" s="55" t="s">
        <v>61</v>
      </c>
      <c r="E17" s="8" t="s">
        <v>10</v>
      </c>
      <c r="F17" s="58" t="s">
        <v>57</v>
      </c>
      <c r="G17" s="58" t="s">
        <v>129</v>
      </c>
    </row>
    <row r="18" spans="1:7">
      <c r="A18" s="56"/>
      <c r="B18" s="59"/>
      <c r="C18" s="43">
        <f>100*(Исполнение!E7/Исполнение!E7)</f>
        <v>100</v>
      </c>
      <c r="D18" s="56"/>
      <c r="E18" s="20">
        <v>5</v>
      </c>
      <c r="F18" s="59"/>
      <c r="G18" s="59"/>
    </row>
    <row r="19" spans="1:7">
      <c r="A19" s="56"/>
      <c r="B19" s="59"/>
      <c r="C19" s="8" t="s">
        <v>44</v>
      </c>
      <c r="D19" s="56"/>
      <c r="E19" s="7">
        <v>5</v>
      </c>
      <c r="F19" s="59"/>
      <c r="G19" s="59"/>
    </row>
    <row r="20" spans="1:7">
      <c r="A20" s="56"/>
      <c r="B20" s="59"/>
      <c r="C20" s="8" t="s">
        <v>45</v>
      </c>
      <c r="D20" s="56"/>
      <c r="E20" s="7">
        <v>4</v>
      </c>
      <c r="F20" s="59"/>
      <c r="G20" s="59"/>
    </row>
    <row r="21" spans="1:7">
      <c r="A21" s="56"/>
      <c r="B21" s="59"/>
      <c r="C21" s="8" t="s">
        <v>46</v>
      </c>
      <c r="D21" s="56"/>
      <c r="E21" s="7">
        <v>3</v>
      </c>
      <c r="F21" s="59"/>
      <c r="G21" s="59"/>
    </row>
    <row r="22" spans="1:7">
      <c r="A22" s="56"/>
      <c r="B22" s="59"/>
      <c r="C22" s="8" t="s">
        <v>47</v>
      </c>
      <c r="D22" s="56"/>
      <c r="E22" s="7">
        <v>2</v>
      </c>
      <c r="F22" s="59"/>
      <c r="G22" s="59"/>
    </row>
    <row r="23" spans="1:7">
      <c r="A23" s="56"/>
      <c r="B23" s="59"/>
      <c r="C23" s="8" t="s">
        <v>48</v>
      </c>
      <c r="D23" s="56"/>
      <c r="E23" s="7">
        <v>1</v>
      </c>
      <c r="F23" s="59"/>
      <c r="G23" s="59"/>
    </row>
    <row r="24" spans="1:7">
      <c r="A24" s="57"/>
      <c r="B24" s="60"/>
      <c r="C24" s="8" t="s">
        <v>49</v>
      </c>
      <c r="D24" s="57"/>
      <c r="E24" s="7">
        <v>0</v>
      </c>
      <c r="F24" s="60"/>
      <c r="G24" s="60"/>
    </row>
    <row r="25" spans="1:7" ht="285">
      <c r="A25" s="55">
        <v>4</v>
      </c>
      <c r="B25" s="58" t="s">
        <v>50</v>
      </c>
      <c r="C25" s="4" t="s">
        <v>51</v>
      </c>
      <c r="D25" s="55" t="s">
        <v>61</v>
      </c>
      <c r="E25" s="8" t="s">
        <v>56</v>
      </c>
      <c r="F25" s="58" t="s">
        <v>58</v>
      </c>
      <c r="G25" s="58" t="s">
        <v>130</v>
      </c>
    </row>
    <row r="26" spans="1:7">
      <c r="A26" s="56"/>
      <c r="B26" s="59"/>
      <c r="C26" s="19">
        <f>100*Исполнение!F7/Исполнение!B7</f>
        <v>22.190049546561649</v>
      </c>
      <c r="D26" s="56"/>
      <c r="E26" s="22">
        <v>3</v>
      </c>
      <c r="F26" s="59"/>
      <c r="G26" s="59"/>
    </row>
    <row r="27" spans="1:7">
      <c r="A27" s="56"/>
      <c r="B27" s="59"/>
      <c r="C27" s="8" t="s">
        <v>42</v>
      </c>
      <c r="D27" s="56"/>
      <c r="E27" s="7">
        <v>5</v>
      </c>
      <c r="F27" s="59"/>
      <c r="G27" s="59"/>
    </row>
    <row r="28" spans="1:7">
      <c r="A28" s="56"/>
      <c r="B28" s="59"/>
      <c r="C28" s="8" t="s">
        <v>46</v>
      </c>
      <c r="D28" s="56"/>
      <c r="E28" s="7">
        <v>4</v>
      </c>
      <c r="F28" s="59"/>
      <c r="G28" s="59"/>
    </row>
    <row r="29" spans="1:7">
      <c r="A29" s="56"/>
      <c r="B29" s="59"/>
      <c r="C29" s="8" t="s">
        <v>52</v>
      </c>
      <c r="D29" s="56"/>
      <c r="E29" s="7">
        <v>3</v>
      </c>
      <c r="F29" s="59"/>
      <c r="G29" s="59"/>
    </row>
    <row r="30" spans="1:7">
      <c r="A30" s="56"/>
      <c r="B30" s="59"/>
      <c r="C30" s="8" t="s">
        <v>53</v>
      </c>
      <c r="D30" s="56"/>
      <c r="E30" s="7">
        <v>2</v>
      </c>
      <c r="F30" s="59"/>
      <c r="G30" s="59"/>
    </row>
    <row r="31" spans="1:7">
      <c r="A31" s="56"/>
      <c r="B31" s="59"/>
      <c r="C31" s="8" t="s">
        <v>54</v>
      </c>
      <c r="D31" s="56"/>
      <c r="E31" s="7">
        <v>1</v>
      </c>
      <c r="F31" s="59"/>
      <c r="G31" s="59"/>
    </row>
    <row r="32" spans="1:7">
      <c r="A32" s="57"/>
      <c r="B32" s="60"/>
      <c r="C32" s="8" t="s">
        <v>55</v>
      </c>
      <c r="D32" s="57"/>
      <c r="E32" s="7">
        <v>0</v>
      </c>
      <c r="F32" s="60"/>
      <c r="G32" s="60"/>
    </row>
    <row r="33" spans="1:7" ht="120">
      <c r="A33" s="55">
        <v>5</v>
      </c>
      <c r="B33" s="58" t="s">
        <v>59</v>
      </c>
      <c r="C33" s="4" t="s">
        <v>60</v>
      </c>
      <c r="D33" s="8" t="s">
        <v>61</v>
      </c>
      <c r="E33" s="8">
        <v>5</v>
      </c>
      <c r="F33" s="58" t="s">
        <v>104</v>
      </c>
      <c r="G33" s="52"/>
    </row>
    <row r="34" spans="1:7" ht="135" customHeight="1">
      <c r="A34" s="56"/>
      <c r="B34" s="59"/>
      <c r="C34" s="58" t="s">
        <v>62</v>
      </c>
      <c r="D34" s="8" t="s">
        <v>61</v>
      </c>
      <c r="E34" s="8">
        <v>0</v>
      </c>
      <c r="F34" s="59"/>
      <c r="G34" s="53"/>
    </row>
    <row r="35" spans="1:7">
      <c r="A35" s="57"/>
      <c r="B35" s="60"/>
      <c r="C35" s="60"/>
      <c r="D35" s="3"/>
      <c r="E35" s="22">
        <v>5</v>
      </c>
      <c r="F35" s="60"/>
      <c r="G35" s="54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52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53"/>
    </row>
    <row r="38" spans="1:7">
      <c r="A38" s="57"/>
      <c r="B38" s="60"/>
      <c r="C38" s="60"/>
      <c r="D38" s="8"/>
      <c r="E38" s="20">
        <v>5</v>
      </c>
      <c r="F38" s="60"/>
      <c r="G38" s="54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52"/>
    </row>
    <row r="40" spans="1:7">
      <c r="A40" s="56"/>
      <c r="B40" s="59"/>
      <c r="C40" s="4" t="s">
        <v>69</v>
      </c>
      <c r="D40" s="56"/>
      <c r="E40" s="8">
        <v>5</v>
      </c>
      <c r="F40" s="59"/>
      <c r="G40" s="53"/>
    </row>
    <row r="41" spans="1:7">
      <c r="A41" s="56"/>
      <c r="B41" s="59"/>
      <c r="C41" s="4" t="s">
        <v>70</v>
      </c>
      <c r="D41" s="56"/>
      <c r="E41" s="8">
        <v>0</v>
      </c>
      <c r="F41" s="59"/>
      <c r="G41" s="53"/>
    </row>
    <row r="42" spans="1:7">
      <c r="A42" s="57"/>
      <c r="B42" s="60"/>
      <c r="C42" s="4"/>
      <c r="D42" s="57"/>
      <c r="E42" s="27">
        <v>5</v>
      </c>
      <c r="F42" s="60"/>
      <c r="G42" s="54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52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53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53"/>
    </row>
    <row r="46" spans="1:7">
      <c r="A46" s="57"/>
      <c r="B46" s="60"/>
      <c r="C46" s="4"/>
      <c r="D46" s="57"/>
      <c r="E46" s="27">
        <v>5</v>
      </c>
      <c r="F46" s="60"/>
      <c r="G46" s="54"/>
    </row>
    <row r="47" spans="1:7" ht="270">
      <c r="A47" s="40">
        <v>9</v>
      </c>
      <c r="B47" s="41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52"/>
    </row>
    <row r="48" spans="1:7">
      <c r="A48" s="40"/>
      <c r="B48" s="41"/>
      <c r="C48" s="21">
        <f>100*0/Исполнение!D7</f>
        <v>0</v>
      </c>
      <c r="D48" s="56"/>
      <c r="E48" s="27">
        <v>5</v>
      </c>
      <c r="F48" s="59"/>
      <c r="G48" s="53"/>
    </row>
    <row r="49" spans="1:7">
      <c r="A49" s="40"/>
      <c r="B49" s="41"/>
      <c r="C49" s="25" t="s">
        <v>37</v>
      </c>
      <c r="D49" s="56"/>
      <c r="E49" s="26">
        <v>5</v>
      </c>
      <c r="F49" s="59"/>
      <c r="G49" s="53"/>
    </row>
    <row r="50" spans="1:7">
      <c r="A50" s="5"/>
      <c r="B50" s="4"/>
      <c r="C50" s="25" t="s">
        <v>79</v>
      </c>
      <c r="D50" s="57"/>
      <c r="E50" s="28">
        <v>0</v>
      </c>
      <c r="F50" s="60"/>
      <c r="G50" s="54"/>
    </row>
    <row r="52" spans="1:7">
      <c r="D52" s="2" t="s">
        <v>143</v>
      </c>
      <c r="E52" s="44">
        <f>E7+E14+E19+E27+E33+E36+E40+E44+E49</f>
        <v>45</v>
      </c>
    </row>
    <row r="53" spans="1:7">
      <c r="E53" s="46">
        <f>E6+E13+E18+E26+E35+E38+E42+E46+E48</f>
        <v>41</v>
      </c>
    </row>
  </sheetData>
  <mergeCells count="45">
    <mergeCell ref="D47:D50"/>
    <mergeCell ref="F47:F50"/>
    <mergeCell ref="G47:G50"/>
    <mergeCell ref="A39:A42"/>
    <mergeCell ref="B39:B42"/>
    <mergeCell ref="D39:D42"/>
    <mergeCell ref="F39:F42"/>
    <mergeCell ref="G39:G42"/>
    <mergeCell ref="A43:A46"/>
    <mergeCell ref="B43:B46"/>
    <mergeCell ref="D43:D46"/>
    <mergeCell ref="F43:F46"/>
    <mergeCell ref="G43:G46"/>
    <mergeCell ref="A33:A35"/>
    <mergeCell ref="B33:B35"/>
    <mergeCell ref="F33:F35"/>
    <mergeCell ref="G33:G35"/>
    <mergeCell ref="C34:C35"/>
    <mergeCell ref="A36:A38"/>
    <mergeCell ref="B36:B38"/>
    <mergeCell ref="F36:F38"/>
    <mergeCell ref="G36:G38"/>
    <mergeCell ref="C37:C38"/>
    <mergeCell ref="A17:A24"/>
    <mergeCell ref="B17:B24"/>
    <mergeCell ref="D17:D24"/>
    <mergeCell ref="F17:F24"/>
    <mergeCell ref="G17:G24"/>
    <mergeCell ref="A25:A32"/>
    <mergeCell ref="B25:B32"/>
    <mergeCell ref="D25:D32"/>
    <mergeCell ref="F25:F32"/>
    <mergeCell ref="G25:G32"/>
    <mergeCell ref="G5:G11"/>
    <mergeCell ref="A12:A16"/>
    <mergeCell ref="B12:B16"/>
    <mergeCell ref="D12:D16"/>
    <mergeCell ref="F12:F16"/>
    <mergeCell ref="G12:G16"/>
    <mergeCell ref="B2:F2"/>
    <mergeCell ref="C3:E3"/>
    <mergeCell ref="A5:A11"/>
    <mergeCell ref="B5:B11"/>
    <mergeCell ref="D5:D11"/>
    <mergeCell ref="F5:F11"/>
  </mergeCells>
  <pageMargins left="0.7" right="0.7" top="0.75" bottom="0.75" header="0.3" footer="0.3"/>
  <pageSetup paperSize="9" scale="65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53"/>
  <sheetViews>
    <sheetView view="pageBreakPreview" zoomScale="98" zoomScaleSheetLayoutView="98" workbookViewId="0">
      <selection activeCell="E53" sqref="E53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57031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118</v>
      </c>
      <c r="C2" s="51"/>
      <c r="D2" s="51"/>
      <c r="E2" s="51"/>
      <c r="F2" s="51"/>
    </row>
    <row r="3" spans="1:7">
      <c r="C3" s="83" t="s">
        <v>116</v>
      </c>
      <c r="D3" s="83"/>
      <c r="E3" s="83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120</v>
      </c>
      <c r="C5" s="4" t="s">
        <v>131</v>
      </c>
      <c r="D5" s="55" t="s">
        <v>61</v>
      </c>
      <c r="E5" s="8" t="s">
        <v>10</v>
      </c>
      <c r="F5" s="66" t="s">
        <v>11</v>
      </c>
      <c r="G5" s="66" t="s">
        <v>132</v>
      </c>
    </row>
    <row r="6" spans="1:7" ht="30.75" customHeight="1">
      <c r="A6" s="62"/>
      <c r="B6" s="59"/>
      <c r="C6" s="43">
        <f>100-(Исполнение!E8/Ассигнования!D14*100)</f>
        <v>0.53438599756252358</v>
      </c>
      <c r="D6" s="56"/>
      <c r="E6" s="20">
        <v>5</v>
      </c>
      <c r="F6" s="64"/>
      <c r="G6" s="67"/>
    </row>
    <row r="7" spans="1:7">
      <c r="A7" s="62"/>
      <c r="B7" s="59"/>
      <c r="C7" s="8" t="s">
        <v>40</v>
      </c>
      <c r="D7" s="64"/>
      <c r="E7" s="7">
        <v>5</v>
      </c>
      <c r="F7" s="64"/>
      <c r="G7" s="67"/>
    </row>
    <row r="8" spans="1:7">
      <c r="A8" s="62"/>
      <c r="B8" s="59"/>
      <c r="C8" s="8" t="s">
        <v>101</v>
      </c>
      <c r="D8" s="64"/>
      <c r="E8" s="7">
        <v>4</v>
      </c>
      <c r="F8" s="64"/>
      <c r="G8" s="67"/>
    </row>
    <row r="9" spans="1:7">
      <c r="A9" s="62"/>
      <c r="B9" s="59"/>
      <c r="C9" s="8" t="s">
        <v>102</v>
      </c>
      <c r="D9" s="64"/>
      <c r="E9" s="7">
        <v>3</v>
      </c>
      <c r="F9" s="64"/>
      <c r="G9" s="67"/>
    </row>
    <row r="10" spans="1:7">
      <c r="A10" s="62"/>
      <c r="B10" s="59"/>
      <c r="C10" s="8" t="s">
        <v>103</v>
      </c>
      <c r="D10" s="64"/>
      <c r="E10" s="7">
        <v>2</v>
      </c>
      <c r="F10" s="64"/>
      <c r="G10" s="67"/>
    </row>
    <row r="11" spans="1:7">
      <c r="A11" s="63"/>
      <c r="B11" s="60"/>
      <c r="C11" s="8" t="s">
        <v>8</v>
      </c>
      <c r="D11" s="65"/>
      <c r="E11" s="7">
        <v>0</v>
      </c>
      <c r="F11" s="65"/>
      <c r="G11" s="68"/>
    </row>
    <row r="12" spans="1:7" ht="254.25" customHeight="1">
      <c r="A12" s="55">
        <v>2</v>
      </c>
      <c r="B12" s="58" t="s">
        <v>34</v>
      </c>
      <c r="C12" s="4" t="s">
        <v>35</v>
      </c>
      <c r="D12" s="55" t="s">
        <v>61</v>
      </c>
      <c r="E12" s="8" t="s">
        <v>10</v>
      </c>
      <c r="F12" s="58" t="s">
        <v>36</v>
      </c>
      <c r="G12" s="52"/>
    </row>
    <row r="13" spans="1:7">
      <c r="A13" s="56"/>
      <c r="B13" s="59"/>
      <c r="C13" s="21">
        <f>100*0/Исполнение!D15</f>
        <v>0</v>
      </c>
      <c r="D13" s="56"/>
      <c r="E13" s="20">
        <v>5</v>
      </c>
      <c r="F13" s="59"/>
      <c r="G13" s="53"/>
    </row>
    <row r="14" spans="1:7">
      <c r="A14" s="56"/>
      <c r="B14" s="59"/>
      <c r="C14" s="8" t="s">
        <v>37</v>
      </c>
      <c r="D14" s="56"/>
      <c r="E14" s="7">
        <v>5</v>
      </c>
      <c r="F14" s="59"/>
      <c r="G14" s="53"/>
    </row>
    <row r="15" spans="1:7">
      <c r="A15" s="56"/>
      <c r="B15" s="59"/>
      <c r="C15" s="8" t="s">
        <v>39</v>
      </c>
      <c r="D15" s="56"/>
      <c r="E15" s="7">
        <v>3</v>
      </c>
      <c r="F15" s="59"/>
      <c r="G15" s="53"/>
    </row>
    <row r="16" spans="1:7">
      <c r="A16" s="57"/>
      <c r="B16" s="60"/>
      <c r="C16" s="8" t="s">
        <v>38</v>
      </c>
      <c r="D16" s="57"/>
      <c r="E16" s="7">
        <v>0</v>
      </c>
      <c r="F16" s="60"/>
      <c r="G16" s="54"/>
    </row>
    <row r="17" spans="1:7" ht="249.75" customHeight="1">
      <c r="A17" s="55">
        <v>3</v>
      </c>
      <c r="B17" s="58" t="s">
        <v>41</v>
      </c>
      <c r="C17" s="4" t="s">
        <v>133</v>
      </c>
      <c r="D17" s="55" t="s">
        <v>61</v>
      </c>
      <c r="E17" s="8" t="s">
        <v>10</v>
      </c>
      <c r="F17" s="58" t="s">
        <v>123</v>
      </c>
      <c r="G17" s="58" t="s">
        <v>129</v>
      </c>
    </row>
    <row r="18" spans="1:7">
      <c r="A18" s="56"/>
      <c r="B18" s="59"/>
      <c r="C18" s="43">
        <f>100*(Исполнение!E8/Исполнение!B8)</f>
        <v>100</v>
      </c>
      <c r="D18" s="56"/>
      <c r="E18" s="20">
        <v>5</v>
      </c>
      <c r="F18" s="59"/>
      <c r="G18" s="59"/>
    </row>
    <row r="19" spans="1:7">
      <c r="A19" s="56"/>
      <c r="B19" s="59"/>
      <c r="C19" s="8" t="s">
        <v>44</v>
      </c>
      <c r="D19" s="56"/>
      <c r="E19" s="7">
        <v>5</v>
      </c>
      <c r="F19" s="59"/>
      <c r="G19" s="59"/>
    </row>
    <row r="20" spans="1:7">
      <c r="A20" s="56"/>
      <c r="B20" s="59"/>
      <c r="C20" s="8" t="s">
        <v>45</v>
      </c>
      <c r="D20" s="56"/>
      <c r="E20" s="7">
        <v>4</v>
      </c>
      <c r="F20" s="59"/>
      <c r="G20" s="59"/>
    </row>
    <row r="21" spans="1:7">
      <c r="A21" s="56"/>
      <c r="B21" s="59"/>
      <c r="C21" s="8" t="s">
        <v>46</v>
      </c>
      <c r="D21" s="56"/>
      <c r="E21" s="7">
        <v>3</v>
      </c>
      <c r="F21" s="59"/>
      <c r="G21" s="59"/>
    </row>
    <row r="22" spans="1:7">
      <c r="A22" s="56"/>
      <c r="B22" s="59"/>
      <c r="C22" s="8" t="s">
        <v>47</v>
      </c>
      <c r="D22" s="56"/>
      <c r="E22" s="7">
        <v>2</v>
      </c>
      <c r="F22" s="59"/>
      <c r="G22" s="59"/>
    </row>
    <row r="23" spans="1:7">
      <c r="A23" s="56"/>
      <c r="B23" s="59"/>
      <c r="C23" s="8" t="s">
        <v>48</v>
      </c>
      <c r="D23" s="56"/>
      <c r="E23" s="7">
        <v>1</v>
      </c>
      <c r="F23" s="59"/>
      <c r="G23" s="59"/>
    </row>
    <row r="24" spans="1:7">
      <c r="A24" s="57"/>
      <c r="B24" s="60"/>
      <c r="C24" s="8" t="s">
        <v>49</v>
      </c>
      <c r="D24" s="57"/>
      <c r="E24" s="7">
        <v>0</v>
      </c>
      <c r="F24" s="60"/>
      <c r="G24" s="60"/>
    </row>
    <row r="25" spans="1:7" ht="285">
      <c r="A25" s="55">
        <v>4</v>
      </c>
      <c r="B25" s="58" t="s">
        <v>50</v>
      </c>
      <c r="C25" s="4" t="s">
        <v>51</v>
      </c>
      <c r="D25" s="55" t="s">
        <v>61</v>
      </c>
      <c r="E25" s="8" t="s">
        <v>56</v>
      </c>
      <c r="F25" s="58" t="s">
        <v>58</v>
      </c>
      <c r="G25" s="58" t="s">
        <v>134</v>
      </c>
    </row>
    <row r="26" spans="1:7">
      <c r="A26" s="56"/>
      <c r="B26" s="59"/>
      <c r="C26" s="43">
        <f>100*Исполнение!F8/Исполнение!B8</f>
        <v>25.654608169668901</v>
      </c>
      <c r="D26" s="56"/>
      <c r="E26" s="22">
        <v>3</v>
      </c>
      <c r="F26" s="59"/>
      <c r="G26" s="59"/>
    </row>
    <row r="27" spans="1:7">
      <c r="A27" s="56"/>
      <c r="B27" s="59"/>
      <c r="C27" s="8" t="s">
        <v>42</v>
      </c>
      <c r="D27" s="56"/>
      <c r="E27" s="7">
        <v>5</v>
      </c>
      <c r="F27" s="59"/>
      <c r="G27" s="59"/>
    </row>
    <row r="28" spans="1:7">
      <c r="A28" s="56"/>
      <c r="B28" s="59"/>
      <c r="C28" s="8" t="s">
        <v>46</v>
      </c>
      <c r="D28" s="56"/>
      <c r="E28" s="7">
        <v>4</v>
      </c>
      <c r="F28" s="59"/>
      <c r="G28" s="59"/>
    </row>
    <row r="29" spans="1:7">
      <c r="A29" s="56"/>
      <c r="B29" s="59"/>
      <c r="C29" s="8" t="s">
        <v>52</v>
      </c>
      <c r="D29" s="56"/>
      <c r="E29" s="7">
        <v>3</v>
      </c>
      <c r="F29" s="59"/>
      <c r="G29" s="59"/>
    </row>
    <row r="30" spans="1:7">
      <c r="A30" s="56"/>
      <c r="B30" s="59"/>
      <c r="C30" s="8" t="s">
        <v>53</v>
      </c>
      <c r="D30" s="56"/>
      <c r="E30" s="7">
        <v>2</v>
      </c>
      <c r="F30" s="59"/>
      <c r="G30" s="59"/>
    </row>
    <row r="31" spans="1:7">
      <c r="A31" s="56"/>
      <c r="B31" s="59"/>
      <c r="C31" s="8" t="s">
        <v>54</v>
      </c>
      <c r="D31" s="56"/>
      <c r="E31" s="7">
        <v>1</v>
      </c>
      <c r="F31" s="59"/>
      <c r="G31" s="59"/>
    </row>
    <row r="32" spans="1:7">
      <c r="A32" s="57"/>
      <c r="B32" s="60"/>
      <c r="C32" s="8" t="s">
        <v>55</v>
      </c>
      <c r="D32" s="57"/>
      <c r="E32" s="7">
        <v>0</v>
      </c>
      <c r="F32" s="60"/>
      <c r="G32" s="60"/>
    </row>
    <row r="33" spans="1:7" ht="120">
      <c r="A33" s="55">
        <v>5</v>
      </c>
      <c r="B33" s="72" t="s">
        <v>59</v>
      </c>
      <c r="C33" s="4" t="s">
        <v>60</v>
      </c>
      <c r="D33" s="8" t="s">
        <v>61</v>
      </c>
      <c r="E33" s="8">
        <v>5</v>
      </c>
      <c r="F33" s="58" t="s">
        <v>104</v>
      </c>
      <c r="G33" s="52"/>
    </row>
    <row r="34" spans="1:7" ht="135" customHeight="1">
      <c r="A34" s="56"/>
      <c r="B34" s="84"/>
      <c r="C34" s="58" t="s">
        <v>62</v>
      </c>
      <c r="D34" s="8" t="s">
        <v>61</v>
      </c>
      <c r="E34" s="8">
        <v>0</v>
      </c>
      <c r="F34" s="59"/>
      <c r="G34" s="53"/>
    </row>
    <row r="35" spans="1:7">
      <c r="A35" s="57"/>
      <c r="B35" s="73"/>
      <c r="C35" s="60"/>
      <c r="D35" s="3"/>
      <c r="E35" s="22">
        <v>5</v>
      </c>
      <c r="F35" s="60"/>
      <c r="G35" s="54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52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53"/>
    </row>
    <row r="38" spans="1:7">
      <c r="A38" s="57"/>
      <c r="B38" s="60"/>
      <c r="C38" s="60"/>
      <c r="D38" s="8"/>
      <c r="E38" s="20">
        <v>5</v>
      </c>
      <c r="F38" s="60"/>
      <c r="G38" s="54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52"/>
    </row>
    <row r="40" spans="1:7">
      <c r="A40" s="56"/>
      <c r="B40" s="59"/>
      <c r="C40" s="4" t="s">
        <v>69</v>
      </c>
      <c r="D40" s="56"/>
      <c r="E40" s="8">
        <v>5</v>
      </c>
      <c r="F40" s="59"/>
      <c r="G40" s="53"/>
    </row>
    <row r="41" spans="1:7">
      <c r="A41" s="56"/>
      <c r="B41" s="59"/>
      <c r="C41" s="4" t="s">
        <v>70</v>
      </c>
      <c r="D41" s="56"/>
      <c r="E41" s="8">
        <v>0</v>
      </c>
      <c r="F41" s="59"/>
      <c r="G41" s="53"/>
    </row>
    <row r="42" spans="1:7">
      <c r="A42" s="57"/>
      <c r="B42" s="60"/>
      <c r="C42" s="4"/>
      <c r="D42" s="57"/>
      <c r="E42" s="27">
        <v>5</v>
      </c>
      <c r="F42" s="60"/>
      <c r="G42" s="54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52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53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53"/>
    </row>
    <row r="46" spans="1:7">
      <c r="A46" s="57"/>
      <c r="B46" s="60"/>
      <c r="C46" s="4"/>
      <c r="D46" s="57"/>
      <c r="E46" s="27">
        <v>5</v>
      </c>
      <c r="F46" s="60"/>
      <c r="G46" s="54"/>
    </row>
    <row r="47" spans="1:7" ht="270">
      <c r="A47" s="40">
        <v>9</v>
      </c>
      <c r="B47" s="41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52"/>
    </row>
    <row r="48" spans="1:7">
      <c r="A48" s="40"/>
      <c r="B48" s="41"/>
      <c r="C48" s="21">
        <f>100*0/Исполнение!D7</f>
        <v>0</v>
      </c>
      <c r="D48" s="56"/>
      <c r="E48" s="27">
        <v>5</v>
      </c>
      <c r="F48" s="59"/>
      <c r="G48" s="53"/>
    </row>
    <row r="49" spans="1:7">
      <c r="A49" s="40"/>
      <c r="B49" s="41"/>
      <c r="C49" s="25" t="s">
        <v>37</v>
      </c>
      <c r="D49" s="56"/>
      <c r="E49" s="26">
        <v>5</v>
      </c>
      <c r="F49" s="59"/>
      <c r="G49" s="53"/>
    </row>
    <row r="50" spans="1:7">
      <c r="A50" s="5"/>
      <c r="B50" s="4"/>
      <c r="C50" s="25" t="s">
        <v>79</v>
      </c>
      <c r="D50" s="57"/>
      <c r="E50" s="28">
        <v>0</v>
      </c>
      <c r="F50" s="60"/>
      <c r="G50" s="54"/>
    </row>
    <row r="52" spans="1:7">
      <c r="D52" s="2" t="s">
        <v>143</v>
      </c>
      <c r="E52" s="44">
        <f>E7+E14+E19+E27+E33+E36+E40+E44+E49</f>
        <v>45</v>
      </c>
    </row>
    <row r="53" spans="1:7">
      <c r="E53" s="46">
        <f>E6+E13+E18+E26+E35+E38+E42+E46+E48</f>
        <v>43</v>
      </c>
    </row>
  </sheetData>
  <mergeCells count="45">
    <mergeCell ref="D47:D50"/>
    <mergeCell ref="F47:F50"/>
    <mergeCell ref="G47:G50"/>
    <mergeCell ref="A39:A42"/>
    <mergeCell ref="B39:B42"/>
    <mergeCell ref="D39:D42"/>
    <mergeCell ref="F39:F42"/>
    <mergeCell ref="G39:G42"/>
    <mergeCell ref="A43:A46"/>
    <mergeCell ref="B43:B46"/>
    <mergeCell ref="D43:D46"/>
    <mergeCell ref="F43:F46"/>
    <mergeCell ref="G43:G46"/>
    <mergeCell ref="A33:A35"/>
    <mergeCell ref="B33:B35"/>
    <mergeCell ref="F33:F35"/>
    <mergeCell ref="G33:G35"/>
    <mergeCell ref="C34:C35"/>
    <mergeCell ref="A36:A38"/>
    <mergeCell ref="B36:B38"/>
    <mergeCell ref="F36:F38"/>
    <mergeCell ref="G36:G38"/>
    <mergeCell ref="C37:C38"/>
    <mergeCell ref="A17:A24"/>
    <mergeCell ref="B17:B24"/>
    <mergeCell ref="D17:D24"/>
    <mergeCell ref="F17:F24"/>
    <mergeCell ref="G17:G24"/>
    <mergeCell ref="A25:A32"/>
    <mergeCell ref="B25:B32"/>
    <mergeCell ref="D25:D32"/>
    <mergeCell ref="F25:F32"/>
    <mergeCell ref="G25:G32"/>
    <mergeCell ref="G5:G11"/>
    <mergeCell ref="A12:A16"/>
    <mergeCell ref="B12:B16"/>
    <mergeCell ref="D12:D16"/>
    <mergeCell ref="F12:F16"/>
    <mergeCell ref="G12:G16"/>
    <mergeCell ref="B2:F2"/>
    <mergeCell ref="C3:E3"/>
    <mergeCell ref="A5:A11"/>
    <mergeCell ref="B5:B11"/>
    <mergeCell ref="D5:D11"/>
    <mergeCell ref="F5:F11"/>
  </mergeCells>
  <pageMargins left="0.7" right="0.7" top="0.75" bottom="0.75" header="0.3" footer="0.3"/>
  <pageSetup paperSize="9" scale="65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G53"/>
  <sheetViews>
    <sheetView view="pageBreakPreview" zoomScale="98" zoomScaleSheetLayoutView="98" workbookViewId="0">
      <selection activeCell="E52" sqref="E52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57031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82</v>
      </c>
      <c r="C2" s="51"/>
      <c r="D2" s="51"/>
      <c r="E2" s="51"/>
      <c r="F2" s="51"/>
    </row>
    <row r="3" spans="1:7">
      <c r="C3" s="83" t="s">
        <v>135</v>
      </c>
      <c r="D3" s="83"/>
      <c r="E3" s="83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120</v>
      </c>
      <c r="C5" s="4" t="s">
        <v>136</v>
      </c>
      <c r="D5" s="55" t="s">
        <v>61</v>
      </c>
      <c r="E5" s="8" t="s">
        <v>10</v>
      </c>
      <c r="F5" s="66" t="s">
        <v>11</v>
      </c>
      <c r="G5" s="66" t="s">
        <v>137</v>
      </c>
    </row>
    <row r="6" spans="1:7" ht="30.75" customHeight="1">
      <c r="A6" s="62"/>
      <c r="B6" s="59"/>
      <c r="C6" s="43">
        <f>100*(Ассигнования!E15-Исполнение!D9)/Ассигнования!E15</f>
        <v>7.6908271285181939</v>
      </c>
      <c r="D6" s="56"/>
      <c r="E6" s="20">
        <v>3</v>
      </c>
      <c r="F6" s="64"/>
      <c r="G6" s="67"/>
    </row>
    <row r="7" spans="1:7">
      <c r="A7" s="62"/>
      <c r="B7" s="59"/>
      <c r="C7" s="8" t="s">
        <v>40</v>
      </c>
      <c r="D7" s="64"/>
      <c r="E7" s="7">
        <v>5</v>
      </c>
      <c r="F7" s="64"/>
      <c r="G7" s="67"/>
    </row>
    <row r="8" spans="1:7">
      <c r="A8" s="62"/>
      <c r="B8" s="59"/>
      <c r="C8" s="8" t="s">
        <v>101</v>
      </c>
      <c r="D8" s="64"/>
      <c r="E8" s="7">
        <v>4</v>
      </c>
      <c r="F8" s="64"/>
      <c r="G8" s="67"/>
    </row>
    <row r="9" spans="1:7">
      <c r="A9" s="62"/>
      <c r="B9" s="59"/>
      <c r="C9" s="8" t="s">
        <v>102</v>
      </c>
      <c r="D9" s="64"/>
      <c r="E9" s="7">
        <v>3</v>
      </c>
      <c r="F9" s="64"/>
      <c r="G9" s="67"/>
    </row>
    <row r="10" spans="1:7">
      <c r="A10" s="62"/>
      <c r="B10" s="59"/>
      <c r="C10" s="8" t="s">
        <v>103</v>
      </c>
      <c r="D10" s="64"/>
      <c r="E10" s="7">
        <v>2</v>
      </c>
      <c r="F10" s="64"/>
      <c r="G10" s="67"/>
    </row>
    <row r="11" spans="1:7">
      <c r="A11" s="63"/>
      <c r="B11" s="60"/>
      <c r="C11" s="8" t="s">
        <v>8</v>
      </c>
      <c r="D11" s="65"/>
      <c r="E11" s="7">
        <v>0</v>
      </c>
      <c r="F11" s="65"/>
      <c r="G11" s="68"/>
    </row>
    <row r="12" spans="1:7" ht="256.5" customHeight="1">
      <c r="A12" s="55">
        <v>2</v>
      </c>
      <c r="B12" s="58" t="s">
        <v>34</v>
      </c>
      <c r="C12" s="4" t="s">
        <v>35</v>
      </c>
      <c r="D12" s="55" t="s">
        <v>61</v>
      </c>
      <c r="E12" s="8" t="s">
        <v>10</v>
      </c>
      <c r="F12" s="58" t="s">
        <v>36</v>
      </c>
      <c r="G12" s="52"/>
    </row>
    <row r="13" spans="1:7">
      <c r="A13" s="56"/>
      <c r="B13" s="59"/>
      <c r="C13" s="21">
        <f>100*0/Исполнение!D15</f>
        <v>0</v>
      </c>
      <c r="D13" s="56"/>
      <c r="E13" s="20">
        <v>5</v>
      </c>
      <c r="F13" s="59"/>
      <c r="G13" s="53"/>
    </row>
    <row r="14" spans="1:7">
      <c r="A14" s="56"/>
      <c r="B14" s="59"/>
      <c r="C14" s="8" t="s">
        <v>37</v>
      </c>
      <c r="D14" s="56"/>
      <c r="E14" s="7">
        <v>5</v>
      </c>
      <c r="F14" s="59"/>
      <c r="G14" s="53"/>
    </row>
    <row r="15" spans="1:7">
      <c r="A15" s="56"/>
      <c r="B15" s="59"/>
      <c r="C15" s="8" t="s">
        <v>39</v>
      </c>
      <c r="D15" s="56"/>
      <c r="E15" s="7">
        <v>3</v>
      </c>
      <c r="F15" s="59"/>
      <c r="G15" s="53"/>
    </row>
    <row r="16" spans="1:7">
      <c r="A16" s="57"/>
      <c r="B16" s="60"/>
      <c r="C16" s="8" t="s">
        <v>38</v>
      </c>
      <c r="D16" s="57"/>
      <c r="E16" s="7">
        <v>0</v>
      </c>
      <c r="F16" s="60"/>
      <c r="G16" s="54"/>
    </row>
    <row r="17" spans="1:7" ht="249.75" customHeight="1">
      <c r="A17" s="55">
        <v>3</v>
      </c>
      <c r="B17" s="58" t="s">
        <v>41</v>
      </c>
      <c r="C17" s="4" t="s">
        <v>133</v>
      </c>
      <c r="D17" s="55" t="s">
        <v>61</v>
      </c>
      <c r="E17" s="8" t="s">
        <v>10</v>
      </c>
      <c r="F17" s="58" t="s">
        <v>123</v>
      </c>
      <c r="G17" s="58" t="s">
        <v>129</v>
      </c>
    </row>
    <row r="18" spans="1:7">
      <c r="A18" s="56"/>
      <c r="B18" s="59"/>
      <c r="C18" s="43">
        <f>100*(Исполнение!E9/Исполнение!B9)</f>
        <v>99.999999953718685</v>
      </c>
      <c r="D18" s="56"/>
      <c r="E18" s="20">
        <v>5</v>
      </c>
      <c r="F18" s="59"/>
      <c r="G18" s="59"/>
    </row>
    <row r="19" spans="1:7">
      <c r="A19" s="56"/>
      <c r="B19" s="59"/>
      <c r="C19" s="8" t="s">
        <v>44</v>
      </c>
      <c r="D19" s="56"/>
      <c r="E19" s="7">
        <v>5</v>
      </c>
      <c r="F19" s="59"/>
      <c r="G19" s="59"/>
    </row>
    <row r="20" spans="1:7">
      <c r="A20" s="56"/>
      <c r="B20" s="59"/>
      <c r="C20" s="8" t="s">
        <v>45</v>
      </c>
      <c r="D20" s="56"/>
      <c r="E20" s="7">
        <v>4</v>
      </c>
      <c r="F20" s="59"/>
      <c r="G20" s="59"/>
    </row>
    <row r="21" spans="1:7">
      <c r="A21" s="56"/>
      <c r="B21" s="59"/>
      <c r="C21" s="8" t="s">
        <v>46</v>
      </c>
      <c r="D21" s="56"/>
      <c r="E21" s="7">
        <v>3</v>
      </c>
      <c r="F21" s="59"/>
      <c r="G21" s="59"/>
    </row>
    <row r="22" spans="1:7">
      <c r="A22" s="56"/>
      <c r="B22" s="59"/>
      <c r="C22" s="8" t="s">
        <v>47</v>
      </c>
      <c r="D22" s="56"/>
      <c r="E22" s="7">
        <v>2</v>
      </c>
      <c r="F22" s="59"/>
      <c r="G22" s="59"/>
    </row>
    <row r="23" spans="1:7">
      <c r="A23" s="56"/>
      <c r="B23" s="59"/>
      <c r="C23" s="8" t="s">
        <v>48</v>
      </c>
      <c r="D23" s="56"/>
      <c r="E23" s="7">
        <v>1</v>
      </c>
      <c r="F23" s="59"/>
      <c r="G23" s="59"/>
    </row>
    <row r="24" spans="1:7">
      <c r="A24" s="57"/>
      <c r="B24" s="60"/>
      <c r="C24" s="8" t="s">
        <v>49</v>
      </c>
      <c r="D24" s="57"/>
      <c r="E24" s="7">
        <v>0</v>
      </c>
      <c r="F24" s="60"/>
      <c r="G24" s="60"/>
    </row>
    <row r="25" spans="1:7" ht="285">
      <c r="A25" s="55">
        <v>4</v>
      </c>
      <c r="B25" s="58" t="s">
        <v>50</v>
      </c>
      <c r="C25" s="4" t="s">
        <v>51</v>
      </c>
      <c r="D25" s="55" t="s">
        <v>61</v>
      </c>
      <c r="E25" s="8" t="s">
        <v>56</v>
      </c>
      <c r="F25" s="58" t="s">
        <v>58</v>
      </c>
      <c r="G25" s="85" t="s">
        <v>141</v>
      </c>
    </row>
    <row r="26" spans="1:7">
      <c r="A26" s="56"/>
      <c r="B26" s="59"/>
      <c r="C26" s="43">
        <f>100*Исполнение!F9/Исполнение!B9</f>
        <v>15.736112270008269</v>
      </c>
      <c r="D26" s="56"/>
      <c r="E26" s="22">
        <v>2</v>
      </c>
      <c r="F26" s="59"/>
      <c r="G26" s="86"/>
    </row>
    <row r="27" spans="1:7">
      <c r="A27" s="56"/>
      <c r="B27" s="59"/>
      <c r="C27" s="8" t="s">
        <v>42</v>
      </c>
      <c r="D27" s="56"/>
      <c r="E27" s="7">
        <v>5</v>
      </c>
      <c r="F27" s="59"/>
      <c r="G27" s="86"/>
    </row>
    <row r="28" spans="1:7">
      <c r="A28" s="56"/>
      <c r="B28" s="59"/>
      <c r="C28" s="8" t="s">
        <v>46</v>
      </c>
      <c r="D28" s="56"/>
      <c r="E28" s="7">
        <v>4</v>
      </c>
      <c r="F28" s="59"/>
      <c r="G28" s="86"/>
    </row>
    <row r="29" spans="1:7">
      <c r="A29" s="56"/>
      <c r="B29" s="59"/>
      <c r="C29" s="8" t="s">
        <v>52</v>
      </c>
      <c r="D29" s="56"/>
      <c r="E29" s="7">
        <v>3</v>
      </c>
      <c r="F29" s="59"/>
      <c r="G29" s="86"/>
    </row>
    <row r="30" spans="1:7">
      <c r="A30" s="56"/>
      <c r="B30" s="59"/>
      <c r="C30" s="8" t="s">
        <v>53</v>
      </c>
      <c r="D30" s="56"/>
      <c r="E30" s="7">
        <v>2</v>
      </c>
      <c r="F30" s="59"/>
      <c r="G30" s="86"/>
    </row>
    <row r="31" spans="1:7">
      <c r="A31" s="56"/>
      <c r="B31" s="59"/>
      <c r="C31" s="8" t="s">
        <v>54</v>
      </c>
      <c r="D31" s="56"/>
      <c r="E31" s="7">
        <v>1</v>
      </c>
      <c r="F31" s="59"/>
      <c r="G31" s="86"/>
    </row>
    <row r="32" spans="1:7">
      <c r="A32" s="57"/>
      <c r="B32" s="60"/>
      <c r="C32" s="8" t="s">
        <v>55</v>
      </c>
      <c r="D32" s="57"/>
      <c r="E32" s="7">
        <v>0</v>
      </c>
      <c r="F32" s="60"/>
      <c r="G32" s="87"/>
    </row>
    <row r="33" spans="1:7" ht="120">
      <c r="A33" s="55">
        <v>5</v>
      </c>
      <c r="B33" s="58" t="s">
        <v>59</v>
      </c>
      <c r="C33" s="4" t="s">
        <v>60</v>
      </c>
      <c r="D33" s="8" t="s">
        <v>61</v>
      </c>
      <c r="E33" s="8">
        <v>5</v>
      </c>
      <c r="F33" s="58" t="s">
        <v>104</v>
      </c>
      <c r="G33" s="52"/>
    </row>
    <row r="34" spans="1:7" ht="135" customHeight="1">
      <c r="A34" s="56"/>
      <c r="B34" s="59"/>
      <c r="C34" s="58" t="s">
        <v>62</v>
      </c>
      <c r="D34" s="8" t="s">
        <v>61</v>
      </c>
      <c r="E34" s="8">
        <v>0</v>
      </c>
      <c r="F34" s="59"/>
      <c r="G34" s="53"/>
    </row>
    <row r="35" spans="1:7">
      <c r="A35" s="57"/>
      <c r="B35" s="60"/>
      <c r="C35" s="60"/>
      <c r="D35" s="3"/>
      <c r="E35" s="22">
        <v>5</v>
      </c>
      <c r="F35" s="60"/>
      <c r="G35" s="54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52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53"/>
    </row>
    <row r="38" spans="1:7">
      <c r="A38" s="57"/>
      <c r="B38" s="60"/>
      <c r="C38" s="60"/>
      <c r="D38" s="8"/>
      <c r="E38" s="20">
        <v>5</v>
      </c>
      <c r="F38" s="60"/>
      <c r="G38" s="54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52"/>
    </row>
    <row r="40" spans="1:7">
      <c r="A40" s="56"/>
      <c r="B40" s="59"/>
      <c r="C40" s="4" t="s">
        <v>69</v>
      </c>
      <c r="D40" s="56"/>
      <c r="E40" s="8">
        <v>5</v>
      </c>
      <c r="F40" s="59"/>
      <c r="G40" s="53"/>
    </row>
    <row r="41" spans="1:7">
      <c r="A41" s="56"/>
      <c r="B41" s="59"/>
      <c r="C41" s="4" t="s">
        <v>70</v>
      </c>
      <c r="D41" s="56"/>
      <c r="E41" s="8">
        <v>0</v>
      </c>
      <c r="F41" s="59"/>
      <c r="G41" s="53"/>
    </row>
    <row r="42" spans="1:7">
      <c r="A42" s="57"/>
      <c r="B42" s="60"/>
      <c r="C42" s="4"/>
      <c r="D42" s="57"/>
      <c r="E42" s="27">
        <v>5</v>
      </c>
      <c r="F42" s="60"/>
      <c r="G42" s="54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52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53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53"/>
    </row>
    <row r="46" spans="1:7">
      <c r="A46" s="57"/>
      <c r="B46" s="60"/>
      <c r="C46" s="4"/>
      <c r="D46" s="57"/>
      <c r="E46" s="27">
        <v>5</v>
      </c>
      <c r="F46" s="60"/>
      <c r="G46" s="54"/>
    </row>
    <row r="47" spans="1:7" ht="270">
      <c r="A47" s="40">
        <v>9</v>
      </c>
      <c r="B47" s="41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52"/>
    </row>
    <row r="48" spans="1:7">
      <c r="A48" s="40"/>
      <c r="B48" s="41"/>
      <c r="C48" s="21">
        <f>100*0/Исполнение!D7</f>
        <v>0</v>
      </c>
      <c r="D48" s="56"/>
      <c r="E48" s="27">
        <v>5</v>
      </c>
      <c r="F48" s="59"/>
      <c r="G48" s="53"/>
    </row>
    <row r="49" spans="1:7">
      <c r="A49" s="40"/>
      <c r="B49" s="41"/>
      <c r="C49" s="25" t="s">
        <v>37</v>
      </c>
      <c r="D49" s="56"/>
      <c r="E49" s="26">
        <v>5</v>
      </c>
      <c r="F49" s="59"/>
      <c r="G49" s="53"/>
    </row>
    <row r="50" spans="1:7">
      <c r="A50" s="5"/>
      <c r="B50" s="4"/>
      <c r="C50" s="25" t="s">
        <v>79</v>
      </c>
      <c r="D50" s="57"/>
      <c r="E50" s="28">
        <v>0</v>
      </c>
      <c r="F50" s="60"/>
      <c r="G50" s="54"/>
    </row>
    <row r="52" spans="1:7">
      <c r="D52" s="2" t="s">
        <v>143</v>
      </c>
      <c r="E52" s="44">
        <f>E7+E14+E19+E27+E33+E36+E40+E44+E49</f>
        <v>45</v>
      </c>
    </row>
    <row r="53" spans="1:7">
      <c r="E53" s="46">
        <f>E6+E13+E18+E26+E35+E38+E42+E46+E48</f>
        <v>40</v>
      </c>
    </row>
  </sheetData>
  <mergeCells count="45">
    <mergeCell ref="D47:D50"/>
    <mergeCell ref="F47:F50"/>
    <mergeCell ref="G47:G50"/>
    <mergeCell ref="A39:A42"/>
    <mergeCell ref="B39:B42"/>
    <mergeCell ref="D39:D42"/>
    <mergeCell ref="F39:F42"/>
    <mergeCell ref="G39:G42"/>
    <mergeCell ref="A43:A46"/>
    <mergeCell ref="B43:B46"/>
    <mergeCell ref="D43:D46"/>
    <mergeCell ref="F43:F46"/>
    <mergeCell ref="G43:G46"/>
    <mergeCell ref="A33:A35"/>
    <mergeCell ref="B33:B35"/>
    <mergeCell ref="F33:F35"/>
    <mergeCell ref="G33:G35"/>
    <mergeCell ref="C34:C35"/>
    <mergeCell ref="A36:A38"/>
    <mergeCell ref="B36:B38"/>
    <mergeCell ref="F36:F38"/>
    <mergeCell ref="G36:G38"/>
    <mergeCell ref="C37:C38"/>
    <mergeCell ref="A17:A24"/>
    <mergeCell ref="B17:B24"/>
    <mergeCell ref="D17:D24"/>
    <mergeCell ref="F17:F24"/>
    <mergeCell ref="G17:G24"/>
    <mergeCell ref="A25:A32"/>
    <mergeCell ref="B25:B32"/>
    <mergeCell ref="D25:D32"/>
    <mergeCell ref="F25:F32"/>
    <mergeCell ref="G25:G32"/>
    <mergeCell ref="G5:G11"/>
    <mergeCell ref="A12:A16"/>
    <mergeCell ref="B12:B16"/>
    <mergeCell ref="D12:D16"/>
    <mergeCell ref="F12:F16"/>
    <mergeCell ref="G12:G16"/>
    <mergeCell ref="B2:F2"/>
    <mergeCell ref="C3:E3"/>
    <mergeCell ref="A5:A11"/>
    <mergeCell ref="B5:B11"/>
    <mergeCell ref="D5:D11"/>
    <mergeCell ref="F5:F11"/>
  </mergeCells>
  <pageMargins left="0.7" right="0.7" top="0.75" bottom="0.75" header="0.3" footer="0.3"/>
  <pageSetup paperSize="9" scale="65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G53"/>
  <sheetViews>
    <sheetView view="pageBreakPreview" topLeftCell="A18" zoomScale="98" zoomScaleSheetLayoutView="98" workbookViewId="0">
      <selection activeCell="G25" sqref="G25:G32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57031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118</v>
      </c>
      <c r="C2" s="51"/>
      <c r="D2" s="51"/>
      <c r="E2" s="51"/>
      <c r="F2" s="51"/>
    </row>
    <row r="3" spans="1:7">
      <c r="C3" s="83" t="s">
        <v>117</v>
      </c>
      <c r="D3" s="83"/>
      <c r="E3" s="83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120</v>
      </c>
      <c r="C5" s="4" t="s">
        <v>144</v>
      </c>
      <c r="D5" s="55" t="s">
        <v>61</v>
      </c>
      <c r="E5" s="8" t="s">
        <v>10</v>
      </c>
      <c r="F5" s="66" t="s">
        <v>11</v>
      </c>
      <c r="G5" s="66" t="s">
        <v>145</v>
      </c>
    </row>
    <row r="6" spans="1:7" ht="30.75" customHeight="1">
      <c r="A6" s="62"/>
      <c r="B6" s="59"/>
      <c r="C6" s="43">
        <f>100*(Ассигнования!E16-Исполнение!D10)/Ассигнования!E16</f>
        <v>4.0955006424260363</v>
      </c>
      <c r="D6" s="56"/>
      <c r="E6" s="20">
        <v>4</v>
      </c>
      <c r="F6" s="64"/>
      <c r="G6" s="67"/>
    </row>
    <row r="7" spans="1:7">
      <c r="A7" s="62"/>
      <c r="B7" s="59"/>
      <c r="C7" s="8" t="s">
        <v>40</v>
      </c>
      <c r="D7" s="64"/>
      <c r="E7" s="7">
        <v>5</v>
      </c>
      <c r="F7" s="64"/>
      <c r="G7" s="67"/>
    </row>
    <row r="8" spans="1:7">
      <c r="A8" s="62"/>
      <c r="B8" s="59"/>
      <c r="C8" s="8" t="s">
        <v>101</v>
      </c>
      <c r="D8" s="64"/>
      <c r="E8" s="7">
        <v>4</v>
      </c>
      <c r="F8" s="64"/>
      <c r="G8" s="67"/>
    </row>
    <row r="9" spans="1:7">
      <c r="A9" s="62"/>
      <c r="B9" s="59"/>
      <c r="C9" s="8" t="s">
        <v>102</v>
      </c>
      <c r="D9" s="64"/>
      <c r="E9" s="7">
        <v>3</v>
      </c>
      <c r="F9" s="64"/>
      <c r="G9" s="67"/>
    </row>
    <row r="10" spans="1:7">
      <c r="A10" s="62"/>
      <c r="B10" s="59"/>
      <c r="C10" s="8" t="s">
        <v>103</v>
      </c>
      <c r="D10" s="64"/>
      <c r="E10" s="7">
        <v>2</v>
      </c>
      <c r="F10" s="64"/>
      <c r="G10" s="67"/>
    </row>
    <row r="11" spans="1:7">
      <c r="A11" s="63"/>
      <c r="B11" s="60"/>
      <c r="C11" s="8" t="s">
        <v>8</v>
      </c>
      <c r="D11" s="65"/>
      <c r="E11" s="7">
        <v>0</v>
      </c>
      <c r="F11" s="65"/>
      <c r="G11" s="68"/>
    </row>
    <row r="12" spans="1:7" ht="240">
      <c r="A12" s="55">
        <v>2</v>
      </c>
      <c r="B12" s="58" t="s">
        <v>34</v>
      </c>
      <c r="C12" s="4" t="s">
        <v>35</v>
      </c>
      <c r="D12" s="55" t="s">
        <v>9</v>
      </c>
      <c r="E12" s="8" t="s">
        <v>10</v>
      </c>
      <c r="F12" s="58" t="s">
        <v>36</v>
      </c>
      <c r="G12" s="52"/>
    </row>
    <row r="13" spans="1:7">
      <c r="A13" s="56"/>
      <c r="B13" s="59"/>
      <c r="C13" s="21">
        <f>100*0/Исполнение!D15</f>
        <v>0</v>
      </c>
      <c r="D13" s="56"/>
      <c r="E13" s="20">
        <v>5</v>
      </c>
      <c r="F13" s="59"/>
      <c r="G13" s="53"/>
    </row>
    <row r="14" spans="1:7">
      <c r="A14" s="56"/>
      <c r="B14" s="59"/>
      <c r="C14" s="8" t="s">
        <v>37</v>
      </c>
      <c r="D14" s="56"/>
      <c r="E14" s="7">
        <v>5</v>
      </c>
      <c r="F14" s="59"/>
      <c r="G14" s="53"/>
    </row>
    <row r="15" spans="1:7">
      <c r="A15" s="56"/>
      <c r="B15" s="59"/>
      <c r="C15" s="8" t="s">
        <v>39</v>
      </c>
      <c r="D15" s="56"/>
      <c r="E15" s="7">
        <v>3</v>
      </c>
      <c r="F15" s="59"/>
      <c r="G15" s="53"/>
    </row>
    <row r="16" spans="1:7">
      <c r="A16" s="57"/>
      <c r="B16" s="60"/>
      <c r="C16" s="8" t="s">
        <v>38</v>
      </c>
      <c r="D16" s="57"/>
      <c r="E16" s="7">
        <v>0</v>
      </c>
      <c r="F16" s="60"/>
      <c r="G16" s="54"/>
    </row>
    <row r="17" spans="1:7" ht="249.75" customHeight="1">
      <c r="A17" s="55">
        <v>3</v>
      </c>
      <c r="B17" s="58" t="s">
        <v>41</v>
      </c>
      <c r="C17" s="4" t="s">
        <v>43</v>
      </c>
      <c r="D17" s="55" t="s">
        <v>61</v>
      </c>
      <c r="E17" s="8" t="s">
        <v>10</v>
      </c>
      <c r="F17" s="58" t="s">
        <v>57</v>
      </c>
      <c r="G17" s="58" t="s">
        <v>129</v>
      </c>
    </row>
    <row r="18" spans="1:7">
      <c r="A18" s="56"/>
      <c r="B18" s="59"/>
      <c r="C18" s="21">
        <f>100*(Исполнение!E10/Исполнение!B10)</f>
        <v>100</v>
      </c>
      <c r="D18" s="56"/>
      <c r="E18" s="20">
        <v>5</v>
      </c>
      <c r="F18" s="59"/>
      <c r="G18" s="59"/>
    </row>
    <row r="19" spans="1:7">
      <c r="A19" s="56"/>
      <c r="B19" s="59"/>
      <c r="C19" s="8" t="s">
        <v>44</v>
      </c>
      <c r="D19" s="56"/>
      <c r="E19" s="7">
        <v>5</v>
      </c>
      <c r="F19" s="59"/>
      <c r="G19" s="59"/>
    </row>
    <row r="20" spans="1:7">
      <c r="A20" s="56"/>
      <c r="B20" s="59"/>
      <c r="C20" s="8" t="s">
        <v>45</v>
      </c>
      <c r="D20" s="56"/>
      <c r="E20" s="7">
        <v>4</v>
      </c>
      <c r="F20" s="59"/>
      <c r="G20" s="59"/>
    </row>
    <row r="21" spans="1:7">
      <c r="A21" s="56"/>
      <c r="B21" s="59"/>
      <c r="C21" s="8" t="s">
        <v>46</v>
      </c>
      <c r="D21" s="56"/>
      <c r="E21" s="7">
        <v>3</v>
      </c>
      <c r="F21" s="59"/>
      <c r="G21" s="59"/>
    </row>
    <row r="22" spans="1:7">
      <c r="A22" s="56"/>
      <c r="B22" s="59"/>
      <c r="C22" s="8" t="s">
        <v>47</v>
      </c>
      <c r="D22" s="56"/>
      <c r="E22" s="7">
        <v>2</v>
      </c>
      <c r="F22" s="59"/>
      <c r="G22" s="59"/>
    </row>
    <row r="23" spans="1:7">
      <c r="A23" s="56"/>
      <c r="B23" s="59"/>
      <c r="C23" s="8" t="s">
        <v>48</v>
      </c>
      <c r="D23" s="56"/>
      <c r="E23" s="7">
        <v>1</v>
      </c>
      <c r="F23" s="59"/>
      <c r="G23" s="59"/>
    </row>
    <row r="24" spans="1:7">
      <c r="A24" s="57"/>
      <c r="B24" s="60"/>
      <c r="C24" s="8" t="s">
        <v>49</v>
      </c>
      <c r="D24" s="57"/>
      <c r="E24" s="7">
        <v>0</v>
      </c>
      <c r="F24" s="60"/>
      <c r="G24" s="60"/>
    </row>
    <row r="25" spans="1:7" ht="285">
      <c r="A25" s="55">
        <v>4</v>
      </c>
      <c r="B25" s="58" t="s">
        <v>50</v>
      </c>
      <c r="C25" s="4" t="s">
        <v>51</v>
      </c>
      <c r="D25" s="55" t="s">
        <v>61</v>
      </c>
      <c r="E25" s="8" t="s">
        <v>56</v>
      </c>
      <c r="F25" s="58" t="s">
        <v>58</v>
      </c>
      <c r="G25" s="58" t="s">
        <v>146</v>
      </c>
    </row>
    <row r="26" spans="1:7">
      <c r="A26" s="56"/>
      <c r="B26" s="59"/>
      <c r="C26" s="19">
        <f>100*Исполнение!F10/Исполнение!B10</f>
        <v>0</v>
      </c>
      <c r="D26" s="56"/>
      <c r="E26" s="22">
        <v>0</v>
      </c>
      <c r="F26" s="59"/>
      <c r="G26" s="59"/>
    </row>
    <row r="27" spans="1:7">
      <c r="A27" s="56"/>
      <c r="B27" s="59"/>
      <c r="C27" s="8" t="s">
        <v>42</v>
      </c>
      <c r="D27" s="56"/>
      <c r="E27" s="7">
        <v>5</v>
      </c>
      <c r="F27" s="59"/>
      <c r="G27" s="59"/>
    </row>
    <row r="28" spans="1:7">
      <c r="A28" s="56"/>
      <c r="B28" s="59"/>
      <c r="C28" s="8" t="s">
        <v>46</v>
      </c>
      <c r="D28" s="56"/>
      <c r="E28" s="7">
        <v>4</v>
      </c>
      <c r="F28" s="59"/>
      <c r="G28" s="59"/>
    </row>
    <row r="29" spans="1:7">
      <c r="A29" s="56"/>
      <c r="B29" s="59"/>
      <c r="C29" s="8" t="s">
        <v>52</v>
      </c>
      <c r="D29" s="56"/>
      <c r="E29" s="7">
        <v>3</v>
      </c>
      <c r="F29" s="59"/>
      <c r="G29" s="59"/>
    </row>
    <row r="30" spans="1:7">
      <c r="A30" s="56"/>
      <c r="B30" s="59"/>
      <c r="C30" s="8" t="s">
        <v>53</v>
      </c>
      <c r="D30" s="56"/>
      <c r="E30" s="7">
        <v>2</v>
      </c>
      <c r="F30" s="59"/>
      <c r="G30" s="59"/>
    </row>
    <row r="31" spans="1:7">
      <c r="A31" s="56"/>
      <c r="B31" s="59"/>
      <c r="C31" s="8" t="s">
        <v>54</v>
      </c>
      <c r="D31" s="56"/>
      <c r="E31" s="7">
        <v>1</v>
      </c>
      <c r="F31" s="59"/>
      <c r="G31" s="59"/>
    </row>
    <row r="32" spans="1:7">
      <c r="A32" s="57"/>
      <c r="B32" s="60"/>
      <c r="C32" s="8" t="s">
        <v>55</v>
      </c>
      <c r="D32" s="57"/>
      <c r="E32" s="7">
        <v>0</v>
      </c>
      <c r="F32" s="60"/>
      <c r="G32" s="60"/>
    </row>
    <row r="33" spans="1:7" ht="120">
      <c r="A33" s="55">
        <v>5</v>
      </c>
      <c r="B33" s="58" t="s">
        <v>59</v>
      </c>
      <c r="C33" s="4" t="s">
        <v>60</v>
      </c>
      <c r="D33" s="8" t="s">
        <v>61</v>
      </c>
      <c r="E33" s="8">
        <v>5</v>
      </c>
      <c r="F33" s="58" t="s">
        <v>104</v>
      </c>
      <c r="G33" s="52"/>
    </row>
    <row r="34" spans="1:7" ht="135" customHeight="1">
      <c r="A34" s="56"/>
      <c r="B34" s="59"/>
      <c r="C34" s="58" t="s">
        <v>62</v>
      </c>
      <c r="D34" s="8" t="s">
        <v>61</v>
      </c>
      <c r="E34" s="8">
        <v>0</v>
      </c>
      <c r="F34" s="59"/>
      <c r="G34" s="53"/>
    </row>
    <row r="35" spans="1:7">
      <c r="A35" s="57"/>
      <c r="B35" s="60"/>
      <c r="C35" s="60"/>
      <c r="D35" s="3"/>
      <c r="E35" s="22">
        <v>5</v>
      </c>
      <c r="F35" s="60"/>
      <c r="G35" s="54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52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53"/>
    </row>
    <row r="38" spans="1:7">
      <c r="A38" s="57"/>
      <c r="B38" s="60"/>
      <c r="C38" s="60"/>
      <c r="D38" s="8"/>
      <c r="E38" s="20">
        <v>5</v>
      </c>
      <c r="F38" s="60"/>
      <c r="G38" s="54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52"/>
    </row>
    <row r="40" spans="1:7">
      <c r="A40" s="56"/>
      <c r="B40" s="59"/>
      <c r="C40" s="4" t="s">
        <v>69</v>
      </c>
      <c r="D40" s="56"/>
      <c r="E40" s="8">
        <v>5</v>
      </c>
      <c r="F40" s="59"/>
      <c r="G40" s="53"/>
    </row>
    <row r="41" spans="1:7">
      <c r="A41" s="56"/>
      <c r="B41" s="59"/>
      <c r="C41" s="4" t="s">
        <v>70</v>
      </c>
      <c r="D41" s="56"/>
      <c r="E41" s="8">
        <v>0</v>
      </c>
      <c r="F41" s="59"/>
      <c r="G41" s="53"/>
    </row>
    <row r="42" spans="1:7">
      <c r="A42" s="57"/>
      <c r="B42" s="60"/>
      <c r="C42" s="4"/>
      <c r="D42" s="57"/>
      <c r="E42" s="27">
        <v>5</v>
      </c>
      <c r="F42" s="60"/>
      <c r="G42" s="54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52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53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53"/>
    </row>
    <row r="46" spans="1:7">
      <c r="A46" s="57"/>
      <c r="B46" s="60"/>
      <c r="C46" s="4"/>
      <c r="D46" s="57"/>
      <c r="E46" s="27">
        <v>5</v>
      </c>
      <c r="F46" s="60"/>
      <c r="G46" s="54"/>
    </row>
    <row r="47" spans="1:7" ht="270">
      <c r="A47" s="40">
        <v>9</v>
      </c>
      <c r="B47" s="41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52"/>
    </row>
    <row r="48" spans="1:7">
      <c r="A48" s="40"/>
      <c r="B48" s="41"/>
      <c r="C48" s="21">
        <f>100*0/Исполнение!D7</f>
        <v>0</v>
      </c>
      <c r="D48" s="56"/>
      <c r="E48" s="27">
        <v>5</v>
      </c>
      <c r="F48" s="59"/>
      <c r="G48" s="53"/>
    </row>
    <row r="49" spans="1:7">
      <c r="A49" s="40"/>
      <c r="B49" s="41"/>
      <c r="C49" s="25" t="s">
        <v>37</v>
      </c>
      <c r="D49" s="56"/>
      <c r="E49" s="26">
        <v>5</v>
      </c>
      <c r="F49" s="59"/>
      <c r="G49" s="53"/>
    </row>
    <row r="50" spans="1:7">
      <c r="A50" s="5"/>
      <c r="B50" s="4"/>
      <c r="C50" s="25" t="s">
        <v>79</v>
      </c>
      <c r="D50" s="57"/>
      <c r="E50" s="28">
        <v>0</v>
      </c>
      <c r="F50" s="60"/>
      <c r="G50" s="54"/>
    </row>
    <row r="52" spans="1:7">
      <c r="D52" s="2" t="s">
        <v>143</v>
      </c>
      <c r="E52" s="44">
        <f>E7+E14+E19+E33+E36+E40+E44+E49</f>
        <v>40</v>
      </c>
    </row>
    <row r="53" spans="1:7">
      <c r="E53" s="46">
        <f>E6+E13+E18+E35+E38+E42+E46+E48</f>
        <v>39</v>
      </c>
    </row>
  </sheetData>
  <mergeCells count="45">
    <mergeCell ref="D47:D50"/>
    <mergeCell ref="F47:F50"/>
    <mergeCell ref="G47:G50"/>
    <mergeCell ref="A39:A42"/>
    <mergeCell ref="B39:B42"/>
    <mergeCell ref="D39:D42"/>
    <mergeCell ref="F39:F42"/>
    <mergeCell ref="G39:G42"/>
    <mergeCell ref="A43:A46"/>
    <mergeCell ref="B43:B46"/>
    <mergeCell ref="D43:D46"/>
    <mergeCell ref="F43:F46"/>
    <mergeCell ref="G43:G46"/>
    <mergeCell ref="A33:A35"/>
    <mergeCell ref="B33:B35"/>
    <mergeCell ref="F33:F35"/>
    <mergeCell ref="G33:G35"/>
    <mergeCell ref="C34:C35"/>
    <mergeCell ref="A36:A38"/>
    <mergeCell ref="B36:B38"/>
    <mergeCell ref="F36:F38"/>
    <mergeCell ref="G36:G38"/>
    <mergeCell ref="C37:C38"/>
    <mergeCell ref="A17:A24"/>
    <mergeCell ref="B17:B24"/>
    <mergeCell ref="D17:D24"/>
    <mergeCell ref="F17:F24"/>
    <mergeCell ref="G17:G24"/>
    <mergeCell ref="A25:A32"/>
    <mergeCell ref="B25:B32"/>
    <mergeCell ref="D25:D32"/>
    <mergeCell ref="F25:F32"/>
    <mergeCell ref="G25:G32"/>
    <mergeCell ref="G5:G11"/>
    <mergeCell ref="A12:A16"/>
    <mergeCell ref="B12:B16"/>
    <mergeCell ref="D12:D16"/>
    <mergeCell ref="F12:F16"/>
    <mergeCell ref="G12:G16"/>
    <mergeCell ref="B2:F2"/>
    <mergeCell ref="C3:E3"/>
    <mergeCell ref="A5:A11"/>
    <mergeCell ref="B5:B11"/>
    <mergeCell ref="D5:D11"/>
    <mergeCell ref="F5:F11"/>
  </mergeCells>
  <pageMargins left="0.7" right="0.7" top="0.75" bottom="0.75" header="0.3" footer="0.3"/>
  <pageSetup paperSize="9" scale="65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G53"/>
  <sheetViews>
    <sheetView view="pageBreakPreview" topLeftCell="A49" zoomScale="98" zoomScaleSheetLayoutView="98" workbookViewId="0">
      <selection activeCell="G25" sqref="G25:G32"/>
    </sheetView>
  </sheetViews>
  <sheetFormatPr defaultRowHeight="15"/>
  <cols>
    <col min="1" max="1" width="9.140625" style="2"/>
    <col min="2" max="2" width="27.28515625" style="2" customWidth="1"/>
    <col min="3" max="3" width="27.5703125" style="2" customWidth="1"/>
    <col min="4" max="4" width="12" style="2" customWidth="1"/>
    <col min="5" max="5" width="12.5703125" style="2" customWidth="1"/>
    <col min="6" max="6" width="26.5703125" style="2" customWidth="1"/>
    <col min="7" max="7" width="18.42578125" style="2" customWidth="1"/>
    <col min="8" max="16384" width="9.140625" style="2"/>
  </cols>
  <sheetData>
    <row r="2" spans="1:7" ht="72.75" customHeight="1">
      <c r="B2" s="51" t="s">
        <v>118</v>
      </c>
      <c r="C2" s="51"/>
      <c r="D2" s="51"/>
      <c r="E2" s="51"/>
      <c r="F2" s="51"/>
    </row>
    <row r="3" spans="1:7">
      <c r="C3" s="83" t="s">
        <v>147</v>
      </c>
      <c r="D3" s="83"/>
      <c r="E3" s="83"/>
    </row>
    <row r="4" spans="1:7" ht="84.75" customHeight="1">
      <c r="A4" s="29" t="s">
        <v>6</v>
      </c>
      <c r="B4" s="30" t="s">
        <v>0</v>
      </c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</row>
    <row r="5" spans="1:7" ht="264.75" customHeight="1">
      <c r="A5" s="61" t="s">
        <v>7</v>
      </c>
      <c r="B5" s="58" t="s">
        <v>120</v>
      </c>
      <c r="C5" s="4" t="s">
        <v>148</v>
      </c>
      <c r="D5" s="55" t="s">
        <v>61</v>
      </c>
      <c r="E5" s="8" t="s">
        <v>10</v>
      </c>
      <c r="F5" s="66" t="s">
        <v>11</v>
      </c>
      <c r="G5" s="66" t="s">
        <v>149</v>
      </c>
    </row>
    <row r="6" spans="1:7" ht="30.75" customHeight="1">
      <c r="A6" s="62"/>
      <c r="B6" s="59"/>
      <c r="C6" s="43">
        <f>100*(Ассигнования!E17-Исполнение!D11)/Ассигнования!E17</f>
        <v>9.9671083755732521</v>
      </c>
      <c r="D6" s="56"/>
      <c r="E6" s="20">
        <v>2</v>
      </c>
      <c r="F6" s="64"/>
      <c r="G6" s="67"/>
    </row>
    <row r="7" spans="1:7">
      <c r="A7" s="62"/>
      <c r="B7" s="59"/>
      <c r="C7" s="8" t="s">
        <v>40</v>
      </c>
      <c r="D7" s="64"/>
      <c r="E7" s="7">
        <v>5</v>
      </c>
      <c r="F7" s="64"/>
      <c r="G7" s="67"/>
    </row>
    <row r="8" spans="1:7">
      <c r="A8" s="62"/>
      <c r="B8" s="59"/>
      <c r="C8" s="8" t="s">
        <v>101</v>
      </c>
      <c r="D8" s="64"/>
      <c r="E8" s="7">
        <v>4</v>
      </c>
      <c r="F8" s="64"/>
      <c r="G8" s="67"/>
    </row>
    <row r="9" spans="1:7">
      <c r="A9" s="62"/>
      <c r="B9" s="59"/>
      <c r="C9" s="8" t="s">
        <v>102</v>
      </c>
      <c r="D9" s="64"/>
      <c r="E9" s="7">
        <v>3</v>
      </c>
      <c r="F9" s="64"/>
      <c r="G9" s="67"/>
    </row>
    <row r="10" spans="1:7">
      <c r="A10" s="62"/>
      <c r="B10" s="59"/>
      <c r="C10" s="8" t="s">
        <v>103</v>
      </c>
      <c r="D10" s="64"/>
      <c r="E10" s="7">
        <v>2</v>
      </c>
      <c r="F10" s="64"/>
      <c r="G10" s="67"/>
    </row>
    <row r="11" spans="1:7">
      <c r="A11" s="63"/>
      <c r="B11" s="60"/>
      <c r="C11" s="8" t="s">
        <v>8</v>
      </c>
      <c r="D11" s="65"/>
      <c r="E11" s="7">
        <v>0</v>
      </c>
      <c r="F11" s="65"/>
      <c r="G11" s="68"/>
    </row>
    <row r="12" spans="1:7" ht="240">
      <c r="A12" s="55">
        <v>2</v>
      </c>
      <c r="B12" s="58" t="s">
        <v>34</v>
      </c>
      <c r="C12" s="4" t="s">
        <v>35</v>
      </c>
      <c r="D12" s="55" t="s">
        <v>61</v>
      </c>
      <c r="E12" s="8" t="s">
        <v>10</v>
      </c>
      <c r="F12" s="58" t="s">
        <v>36</v>
      </c>
      <c r="G12" s="52"/>
    </row>
    <row r="13" spans="1:7">
      <c r="A13" s="56"/>
      <c r="B13" s="59"/>
      <c r="C13" s="21">
        <f>100*0/Исполнение!D15</f>
        <v>0</v>
      </c>
      <c r="D13" s="56"/>
      <c r="E13" s="20">
        <v>5</v>
      </c>
      <c r="F13" s="59"/>
      <c r="G13" s="53"/>
    </row>
    <row r="14" spans="1:7">
      <c r="A14" s="56"/>
      <c r="B14" s="59"/>
      <c r="C14" s="8" t="s">
        <v>37</v>
      </c>
      <c r="D14" s="56"/>
      <c r="E14" s="7">
        <v>5</v>
      </c>
      <c r="F14" s="59"/>
      <c r="G14" s="53"/>
    </row>
    <row r="15" spans="1:7">
      <c r="A15" s="56"/>
      <c r="B15" s="59"/>
      <c r="C15" s="8" t="s">
        <v>39</v>
      </c>
      <c r="D15" s="56"/>
      <c r="E15" s="7">
        <v>3</v>
      </c>
      <c r="F15" s="59"/>
      <c r="G15" s="53"/>
    </row>
    <row r="16" spans="1:7">
      <c r="A16" s="57"/>
      <c r="B16" s="60"/>
      <c r="C16" s="8" t="s">
        <v>38</v>
      </c>
      <c r="D16" s="57"/>
      <c r="E16" s="7">
        <v>0</v>
      </c>
      <c r="F16" s="60"/>
      <c r="G16" s="54"/>
    </row>
    <row r="17" spans="1:7" ht="249.75" customHeight="1">
      <c r="A17" s="55">
        <v>3</v>
      </c>
      <c r="B17" s="58" t="s">
        <v>41</v>
      </c>
      <c r="C17" s="4" t="s">
        <v>43</v>
      </c>
      <c r="D17" s="55" t="s">
        <v>61</v>
      </c>
      <c r="E17" s="8" t="s">
        <v>10</v>
      </c>
      <c r="F17" s="88" t="s">
        <v>123</v>
      </c>
      <c r="G17" s="58" t="s">
        <v>150</v>
      </c>
    </row>
    <row r="18" spans="1:7">
      <c r="A18" s="56"/>
      <c r="B18" s="59"/>
      <c r="C18" s="21">
        <f>100*(Исполнение!E11/Исполнение!C11)</f>
        <v>0</v>
      </c>
      <c r="D18" s="56"/>
      <c r="E18" s="20">
        <v>0</v>
      </c>
      <c r="F18" s="89"/>
      <c r="G18" s="59"/>
    </row>
    <row r="19" spans="1:7">
      <c r="A19" s="56"/>
      <c r="B19" s="59"/>
      <c r="C19" s="8" t="s">
        <v>44</v>
      </c>
      <c r="D19" s="56"/>
      <c r="E19" s="7">
        <v>5</v>
      </c>
      <c r="F19" s="89"/>
      <c r="G19" s="59"/>
    </row>
    <row r="20" spans="1:7">
      <c r="A20" s="56"/>
      <c r="B20" s="59"/>
      <c r="C20" s="8" t="s">
        <v>45</v>
      </c>
      <c r="D20" s="56"/>
      <c r="E20" s="7">
        <v>4</v>
      </c>
      <c r="F20" s="89"/>
      <c r="G20" s="59"/>
    </row>
    <row r="21" spans="1:7">
      <c r="A21" s="56"/>
      <c r="B21" s="59"/>
      <c r="C21" s="8" t="s">
        <v>46</v>
      </c>
      <c r="D21" s="56"/>
      <c r="E21" s="7">
        <v>3</v>
      </c>
      <c r="F21" s="89"/>
      <c r="G21" s="59"/>
    </row>
    <row r="22" spans="1:7">
      <c r="A22" s="56"/>
      <c r="B22" s="59"/>
      <c r="C22" s="8" t="s">
        <v>47</v>
      </c>
      <c r="D22" s="56"/>
      <c r="E22" s="7">
        <v>2</v>
      </c>
      <c r="F22" s="89"/>
      <c r="G22" s="59"/>
    </row>
    <row r="23" spans="1:7">
      <c r="A23" s="56"/>
      <c r="B23" s="59"/>
      <c r="C23" s="8" t="s">
        <v>48</v>
      </c>
      <c r="D23" s="56"/>
      <c r="E23" s="7">
        <v>1</v>
      </c>
      <c r="F23" s="89"/>
      <c r="G23" s="59"/>
    </row>
    <row r="24" spans="1:7">
      <c r="A24" s="57"/>
      <c r="B24" s="60"/>
      <c r="C24" s="8" t="s">
        <v>49</v>
      </c>
      <c r="D24" s="57"/>
      <c r="E24" s="7">
        <v>0</v>
      </c>
      <c r="F24" s="90"/>
      <c r="G24" s="60"/>
    </row>
    <row r="25" spans="1:7" ht="285">
      <c r="A25" s="55">
        <v>4</v>
      </c>
      <c r="B25" s="58" t="s">
        <v>50</v>
      </c>
      <c r="C25" s="4" t="s">
        <v>51</v>
      </c>
      <c r="D25" s="55" t="s">
        <v>61</v>
      </c>
      <c r="E25" s="8" t="s">
        <v>56</v>
      </c>
      <c r="F25" s="58" t="s">
        <v>58</v>
      </c>
      <c r="G25" s="58" t="s">
        <v>146</v>
      </c>
    </row>
    <row r="26" spans="1:7">
      <c r="A26" s="56"/>
      <c r="B26" s="59"/>
      <c r="C26" s="19">
        <f>100*Исполнение!F11/Исполнение!B11</f>
        <v>0</v>
      </c>
      <c r="D26" s="56"/>
      <c r="E26" s="22">
        <v>0</v>
      </c>
      <c r="F26" s="59"/>
      <c r="G26" s="59"/>
    </row>
    <row r="27" spans="1:7">
      <c r="A27" s="56"/>
      <c r="B27" s="59"/>
      <c r="C27" s="8" t="s">
        <v>42</v>
      </c>
      <c r="D27" s="56"/>
      <c r="E27" s="7">
        <v>5</v>
      </c>
      <c r="F27" s="59"/>
      <c r="G27" s="59"/>
    </row>
    <row r="28" spans="1:7">
      <c r="A28" s="56"/>
      <c r="B28" s="59"/>
      <c r="C28" s="8" t="s">
        <v>46</v>
      </c>
      <c r="D28" s="56"/>
      <c r="E28" s="7">
        <v>4</v>
      </c>
      <c r="F28" s="59"/>
      <c r="G28" s="59"/>
    </row>
    <row r="29" spans="1:7">
      <c r="A29" s="56"/>
      <c r="B29" s="59"/>
      <c r="C29" s="8" t="s">
        <v>52</v>
      </c>
      <c r="D29" s="56"/>
      <c r="E29" s="7">
        <v>3</v>
      </c>
      <c r="F29" s="59"/>
      <c r="G29" s="59"/>
    </row>
    <row r="30" spans="1:7">
      <c r="A30" s="56"/>
      <c r="B30" s="59"/>
      <c r="C30" s="8" t="s">
        <v>53</v>
      </c>
      <c r="D30" s="56"/>
      <c r="E30" s="7">
        <v>2</v>
      </c>
      <c r="F30" s="59"/>
      <c r="G30" s="59"/>
    </row>
    <row r="31" spans="1:7">
      <c r="A31" s="56"/>
      <c r="B31" s="59"/>
      <c r="C31" s="8" t="s">
        <v>54</v>
      </c>
      <c r="D31" s="56"/>
      <c r="E31" s="7">
        <v>1</v>
      </c>
      <c r="F31" s="59"/>
      <c r="G31" s="59"/>
    </row>
    <row r="32" spans="1:7">
      <c r="A32" s="57"/>
      <c r="B32" s="60"/>
      <c r="C32" s="8" t="s">
        <v>55</v>
      </c>
      <c r="D32" s="57"/>
      <c r="E32" s="7">
        <v>0</v>
      </c>
      <c r="F32" s="60"/>
      <c r="G32" s="60"/>
    </row>
    <row r="33" spans="1:7" ht="120">
      <c r="A33" s="55">
        <v>5</v>
      </c>
      <c r="B33" s="72" t="s">
        <v>59</v>
      </c>
      <c r="C33" s="4" t="s">
        <v>60</v>
      </c>
      <c r="D33" s="8" t="s">
        <v>61</v>
      </c>
      <c r="E33" s="8">
        <v>5</v>
      </c>
      <c r="F33" s="58" t="s">
        <v>104</v>
      </c>
      <c r="G33" s="91"/>
    </row>
    <row r="34" spans="1:7" ht="135" customHeight="1">
      <c r="A34" s="56"/>
      <c r="B34" s="84"/>
      <c r="C34" s="58" t="s">
        <v>62</v>
      </c>
      <c r="D34" s="8" t="s">
        <v>61</v>
      </c>
      <c r="E34" s="8">
        <v>0</v>
      </c>
      <c r="F34" s="59"/>
      <c r="G34" s="92"/>
    </row>
    <row r="35" spans="1:7">
      <c r="A35" s="57"/>
      <c r="B35" s="73"/>
      <c r="C35" s="60"/>
      <c r="D35" s="3"/>
      <c r="E35" s="22">
        <v>5</v>
      </c>
      <c r="F35" s="60"/>
      <c r="G35" s="93"/>
    </row>
    <row r="36" spans="1:7" ht="60" customHeight="1">
      <c r="A36" s="55">
        <v>6</v>
      </c>
      <c r="B36" s="58" t="s">
        <v>64</v>
      </c>
      <c r="C36" s="4" t="s">
        <v>65</v>
      </c>
      <c r="D36" s="8" t="s">
        <v>61</v>
      </c>
      <c r="E36" s="8">
        <v>5</v>
      </c>
      <c r="F36" s="58" t="s">
        <v>81</v>
      </c>
      <c r="G36" s="91"/>
    </row>
    <row r="37" spans="1:7" ht="60" customHeight="1">
      <c r="A37" s="56"/>
      <c r="B37" s="59"/>
      <c r="C37" s="58" t="s">
        <v>66</v>
      </c>
      <c r="D37" s="8" t="s">
        <v>61</v>
      </c>
      <c r="E37" s="8">
        <v>0</v>
      </c>
      <c r="F37" s="59"/>
      <c r="G37" s="92"/>
    </row>
    <row r="38" spans="1:7">
      <c r="A38" s="57"/>
      <c r="B38" s="60"/>
      <c r="C38" s="60"/>
      <c r="D38" s="8"/>
      <c r="E38" s="20">
        <v>5</v>
      </c>
      <c r="F38" s="60"/>
      <c r="G38" s="93"/>
    </row>
    <row r="39" spans="1:7" ht="90">
      <c r="A39" s="55">
        <v>7</v>
      </c>
      <c r="B39" s="58" t="s">
        <v>67</v>
      </c>
      <c r="C39" s="4" t="s">
        <v>68</v>
      </c>
      <c r="D39" s="55" t="s">
        <v>61</v>
      </c>
      <c r="E39" s="8"/>
      <c r="F39" s="58" t="s">
        <v>71</v>
      </c>
      <c r="G39" s="91"/>
    </row>
    <row r="40" spans="1:7">
      <c r="A40" s="56"/>
      <c r="B40" s="59"/>
      <c r="C40" s="4" t="s">
        <v>69</v>
      </c>
      <c r="D40" s="56"/>
      <c r="E40" s="8">
        <v>5</v>
      </c>
      <c r="F40" s="59"/>
      <c r="G40" s="92"/>
    </row>
    <row r="41" spans="1:7">
      <c r="A41" s="56"/>
      <c r="B41" s="59"/>
      <c r="C41" s="4" t="s">
        <v>70</v>
      </c>
      <c r="D41" s="56"/>
      <c r="E41" s="8">
        <v>0</v>
      </c>
      <c r="F41" s="59"/>
      <c r="G41" s="92"/>
    </row>
    <row r="42" spans="1:7">
      <c r="A42" s="57"/>
      <c r="B42" s="60"/>
      <c r="C42" s="4"/>
      <c r="D42" s="57"/>
      <c r="E42" s="27">
        <v>5</v>
      </c>
      <c r="F42" s="60"/>
      <c r="G42" s="93"/>
    </row>
    <row r="43" spans="1:7" ht="60" customHeight="1">
      <c r="A43" s="55">
        <v>8</v>
      </c>
      <c r="B43" s="58" t="s">
        <v>72</v>
      </c>
      <c r="C43" s="4" t="s">
        <v>73</v>
      </c>
      <c r="D43" s="55" t="s">
        <v>61</v>
      </c>
      <c r="E43" s="8"/>
      <c r="F43" s="58" t="s">
        <v>76</v>
      </c>
      <c r="G43" s="91"/>
    </row>
    <row r="44" spans="1:7" ht="45">
      <c r="A44" s="56"/>
      <c r="B44" s="59"/>
      <c r="C44" s="4" t="s">
        <v>74</v>
      </c>
      <c r="D44" s="56"/>
      <c r="E44" s="8">
        <v>5</v>
      </c>
      <c r="F44" s="59"/>
      <c r="G44" s="92"/>
    </row>
    <row r="45" spans="1:7" ht="45">
      <c r="A45" s="56"/>
      <c r="B45" s="59"/>
      <c r="C45" s="4" t="s">
        <v>75</v>
      </c>
      <c r="D45" s="56"/>
      <c r="E45" s="8">
        <v>0</v>
      </c>
      <c r="F45" s="59"/>
      <c r="G45" s="92"/>
    </row>
    <row r="46" spans="1:7">
      <c r="A46" s="57"/>
      <c r="B46" s="60"/>
      <c r="C46" s="4"/>
      <c r="D46" s="57"/>
      <c r="E46" s="27">
        <v>5</v>
      </c>
      <c r="F46" s="60"/>
      <c r="G46" s="93"/>
    </row>
    <row r="47" spans="1:7" ht="270">
      <c r="A47" s="24">
        <v>9</v>
      </c>
      <c r="B47" s="23" t="s">
        <v>77</v>
      </c>
      <c r="C47" s="4" t="s">
        <v>78</v>
      </c>
      <c r="D47" s="55" t="s">
        <v>61</v>
      </c>
      <c r="E47" s="28" t="s">
        <v>10</v>
      </c>
      <c r="F47" s="58" t="s">
        <v>80</v>
      </c>
      <c r="G47" s="91"/>
    </row>
    <row r="48" spans="1:7">
      <c r="A48" s="24"/>
      <c r="B48" s="23"/>
      <c r="C48" s="21">
        <f>100*0/Исполнение!D7</f>
        <v>0</v>
      </c>
      <c r="D48" s="56"/>
      <c r="E48" s="27">
        <v>5</v>
      </c>
      <c r="F48" s="59"/>
      <c r="G48" s="92"/>
    </row>
    <row r="49" spans="1:7">
      <c r="A49" s="24"/>
      <c r="B49" s="23"/>
      <c r="C49" s="25" t="s">
        <v>37</v>
      </c>
      <c r="D49" s="56"/>
      <c r="E49" s="26">
        <v>5</v>
      </c>
      <c r="F49" s="59"/>
      <c r="G49" s="92"/>
    </row>
    <row r="50" spans="1:7">
      <c r="A50" s="5"/>
      <c r="B50" s="4"/>
      <c r="C50" s="25" t="s">
        <v>79</v>
      </c>
      <c r="D50" s="57"/>
      <c r="E50" s="28">
        <v>0</v>
      </c>
      <c r="F50" s="60"/>
      <c r="G50" s="93"/>
    </row>
    <row r="52" spans="1:7">
      <c r="D52" s="2" t="s">
        <v>143</v>
      </c>
      <c r="E52" s="47">
        <f>E7+E14+E33+E40+E36+E44+E49</f>
        <v>35</v>
      </c>
    </row>
    <row r="53" spans="1:7">
      <c r="E53" s="46">
        <f>E6+E13+E35+E38+E42+E46+E48</f>
        <v>32</v>
      </c>
    </row>
  </sheetData>
  <mergeCells count="45">
    <mergeCell ref="F43:F46"/>
    <mergeCell ref="G43:G46"/>
    <mergeCell ref="D47:D50"/>
    <mergeCell ref="F47:F50"/>
    <mergeCell ref="G47:G50"/>
    <mergeCell ref="F39:F42"/>
    <mergeCell ref="G39:G42"/>
    <mergeCell ref="A36:A38"/>
    <mergeCell ref="B36:B38"/>
    <mergeCell ref="F36:F38"/>
    <mergeCell ref="G36:G38"/>
    <mergeCell ref="C37:C38"/>
    <mergeCell ref="A43:A46"/>
    <mergeCell ref="B43:B46"/>
    <mergeCell ref="D43:D46"/>
    <mergeCell ref="A25:A32"/>
    <mergeCell ref="B25:B32"/>
    <mergeCell ref="D25:D32"/>
    <mergeCell ref="A39:A42"/>
    <mergeCell ref="B39:B42"/>
    <mergeCell ref="D39:D42"/>
    <mergeCell ref="F25:F32"/>
    <mergeCell ref="G25:G32"/>
    <mergeCell ref="A33:A35"/>
    <mergeCell ref="B33:B35"/>
    <mergeCell ref="F33:F35"/>
    <mergeCell ref="G33:G35"/>
    <mergeCell ref="C34:C35"/>
    <mergeCell ref="A12:A16"/>
    <mergeCell ref="B12:B16"/>
    <mergeCell ref="D12:D16"/>
    <mergeCell ref="F12:F16"/>
    <mergeCell ref="G12:G16"/>
    <mergeCell ref="A17:A24"/>
    <mergeCell ref="B17:B24"/>
    <mergeCell ref="D17:D24"/>
    <mergeCell ref="F17:F24"/>
    <mergeCell ref="G17:G24"/>
    <mergeCell ref="G5:G11"/>
    <mergeCell ref="B2:F2"/>
    <mergeCell ref="A5:A11"/>
    <mergeCell ref="B5:B11"/>
    <mergeCell ref="D5:D11"/>
    <mergeCell ref="F5:F11"/>
    <mergeCell ref="C3:E3"/>
  </mergeCells>
  <pageMargins left="0.7" right="0.7" top="0.75" bottom="0.75" header="0.3" footer="0.3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10</vt:i4>
      </vt:variant>
    </vt:vector>
  </HeadingPairs>
  <TitlesOfParts>
    <vt:vector size="24" baseType="lpstr">
      <vt:lpstr>Ассигнования</vt:lpstr>
      <vt:lpstr>Исполнение</vt:lpstr>
      <vt:lpstr>КОНС</vt:lpstr>
      <vt:lpstr>ФУ</vt:lpstr>
      <vt:lpstr>265</vt:lpstr>
      <vt:lpstr>266</vt:lpstr>
      <vt:lpstr>267</vt:lpstr>
      <vt:lpstr>268</vt:lpstr>
      <vt:lpstr>КСК</vt:lpstr>
      <vt:lpstr>АДМ</vt:lpstr>
      <vt:lpstr>ОБР</vt:lpstr>
      <vt:lpstr>КУМИ</vt:lpstr>
      <vt:lpstr>РЕЙТИНГ</vt:lpstr>
      <vt:lpstr>Лист3</vt:lpstr>
      <vt:lpstr>'265'!Область_печати</vt:lpstr>
      <vt:lpstr>'266'!Область_печати</vt:lpstr>
      <vt:lpstr>'267'!Область_печати</vt:lpstr>
      <vt:lpstr>'268'!Область_печати</vt:lpstr>
      <vt:lpstr>АДМ!Область_печати</vt:lpstr>
      <vt:lpstr>КОНС!Область_печати</vt:lpstr>
      <vt:lpstr>КСК!Область_печати</vt:lpstr>
      <vt:lpstr>КУМИ!Область_печати</vt:lpstr>
      <vt:lpstr>ОБР!Область_печати</vt:lpstr>
      <vt:lpstr>ФУ!Область_печати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2024-04-10T11:41:43Z</dcterms:modified>
</cp:coreProperties>
</file>