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9440" windowHeight="8445"/>
  </bookViews>
  <sheets>
    <sheet name="Лист2" sheetId="2" r:id="rId1"/>
  </sheets>
  <definedNames>
    <definedName name="_xlnm._FilterDatabase" localSheetId="0" hidden="1">Лист2!$A$3:$I$57</definedName>
    <definedName name="_xlnm.Print_Area" localSheetId="0">Лист2!$B$2:$I$62</definedName>
  </definedNames>
  <calcPr calcId="144525"/>
</workbook>
</file>

<file path=xl/calcChain.xml><?xml version="1.0" encoding="utf-8"?>
<calcChain xmlns="http://schemas.openxmlformats.org/spreadsheetml/2006/main">
  <c r="E59" i="2" l="1"/>
  <c r="G16" i="2" l="1"/>
  <c r="F16" i="2"/>
  <c r="E16" i="2"/>
  <c r="G39" i="2" l="1"/>
  <c r="F39" i="2"/>
  <c r="E39" i="2"/>
  <c r="D22" i="2" l="1"/>
  <c r="F10" i="2"/>
  <c r="D57" i="2" l="1"/>
  <c r="G10" i="2"/>
  <c r="E10" i="2"/>
  <c r="G21" i="2"/>
  <c r="F21" i="2"/>
  <c r="E21" i="2"/>
  <c r="G20" i="2"/>
  <c r="F20" i="2"/>
  <c r="E20" i="2"/>
  <c r="G19" i="2"/>
  <c r="F19" i="2"/>
  <c r="E19" i="2"/>
  <c r="G18" i="2"/>
  <c r="F18" i="2"/>
  <c r="E18" i="2"/>
  <c r="G17" i="2"/>
  <c r="F17" i="2"/>
  <c r="E17" i="2"/>
  <c r="G15" i="2"/>
  <c r="F15" i="2"/>
  <c r="E15" i="2"/>
  <c r="G14" i="2"/>
  <c r="F14" i="2"/>
  <c r="E14" i="2"/>
  <c r="E22" i="2" l="1"/>
  <c r="G22" i="2"/>
  <c r="F22" i="2"/>
  <c r="F51" i="2"/>
  <c r="E32" i="2" l="1"/>
  <c r="F32" i="2"/>
  <c r="G32" i="2"/>
  <c r="D12" i="2" l="1"/>
  <c r="E56" i="2"/>
  <c r="F56" i="2"/>
  <c r="G56" i="2"/>
  <c r="D41" i="2"/>
  <c r="E31" i="2"/>
  <c r="F31" i="2"/>
  <c r="G31" i="2"/>
  <c r="E30" i="2"/>
  <c r="F30" i="2"/>
  <c r="G30" i="2"/>
  <c r="D34" i="2"/>
  <c r="E11" i="2"/>
  <c r="G9" i="2"/>
  <c r="G11" i="2"/>
  <c r="F9" i="2"/>
  <c r="F11" i="2"/>
  <c r="E9" i="2"/>
  <c r="D59" i="2" l="1"/>
  <c r="E29" i="2"/>
  <c r="F29" i="2"/>
  <c r="G29" i="2"/>
  <c r="E40" i="2" l="1"/>
  <c r="F40" i="2"/>
  <c r="G40" i="2"/>
  <c r="E28" i="2"/>
  <c r="F28" i="2"/>
  <c r="G28" i="2"/>
  <c r="G53" i="2" l="1"/>
  <c r="G54" i="2"/>
  <c r="F53" i="2"/>
  <c r="F54" i="2"/>
  <c r="E53" i="2"/>
  <c r="E54" i="2"/>
  <c r="G51" i="2"/>
  <c r="E51" i="2"/>
  <c r="G52" i="2"/>
  <c r="F52" i="2"/>
  <c r="E52" i="2"/>
  <c r="E27" i="2" l="1"/>
  <c r="F27" i="2"/>
  <c r="G27" i="2"/>
  <c r="E26" i="2"/>
  <c r="F26" i="2"/>
  <c r="G26" i="2"/>
  <c r="E25" i="2"/>
  <c r="F25" i="2"/>
  <c r="G25" i="2"/>
  <c r="G7" i="2"/>
  <c r="F7" i="2"/>
  <c r="E7" i="2"/>
  <c r="G5" i="2" l="1"/>
  <c r="F5" i="2"/>
  <c r="E5" i="2"/>
  <c r="G55" i="2"/>
  <c r="F55" i="2"/>
  <c r="E55" i="2"/>
  <c r="E24" i="2" l="1"/>
  <c r="F24" i="2"/>
  <c r="G24" i="2"/>
  <c r="G33" i="2" l="1"/>
  <c r="G34" i="2" s="1"/>
  <c r="G36" i="2"/>
  <c r="G37" i="2"/>
  <c r="F33" i="2"/>
  <c r="F34" i="2" s="1"/>
  <c r="E33" i="2"/>
  <c r="E34" i="2" s="1"/>
  <c r="G12" i="2" l="1"/>
  <c r="F12" i="2"/>
  <c r="E12" i="2"/>
  <c r="G48" i="2" l="1"/>
  <c r="G49" i="2"/>
  <c r="G50" i="2"/>
  <c r="F48" i="2"/>
  <c r="F49" i="2"/>
  <c r="F50" i="2"/>
  <c r="E48" i="2"/>
  <c r="E49" i="2"/>
  <c r="E50" i="2"/>
  <c r="G38" i="2" l="1"/>
  <c r="F38" i="2"/>
  <c r="E38" i="2"/>
  <c r="E37" i="2"/>
  <c r="F37" i="2"/>
  <c r="G41" i="2" l="1"/>
  <c r="F36" i="2"/>
  <c r="E36" i="2"/>
  <c r="F45" i="2"/>
  <c r="F46" i="2"/>
  <c r="F47" i="2"/>
  <c r="G45" i="2"/>
  <c r="G46" i="2"/>
  <c r="G47" i="2"/>
  <c r="G44" i="2"/>
  <c r="E47" i="2"/>
  <c r="E41" i="2" l="1"/>
  <c r="F41" i="2"/>
  <c r="G43" i="2"/>
  <c r="G57" i="2" s="1"/>
  <c r="G59" i="2" s="1"/>
  <c r="F43" i="2"/>
  <c r="E43" i="2"/>
  <c r="F44" i="2" l="1"/>
  <c r="F57" i="2" s="1"/>
  <c r="F59" i="2" s="1"/>
  <c r="E46" i="2"/>
  <c r="E45" i="2"/>
  <c r="E44" i="2"/>
  <c r="E57" i="2" l="1"/>
</calcChain>
</file>

<file path=xl/sharedStrings.xml><?xml version="1.0" encoding="utf-8"?>
<sst xmlns="http://schemas.openxmlformats.org/spreadsheetml/2006/main" count="70" uniqueCount="66">
  <si>
    <t xml:space="preserve">№п </t>
  </si>
  <si>
    <t>Мероприятие</t>
  </si>
  <si>
    <t>Объем средств</t>
  </si>
  <si>
    <t>область</t>
  </si>
  <si>
    <t>местный</t>
  </si>
  <si>
    <t>население</t>
  </si>
  <si>
    <t>Чагода</t>
  </si>
  <si>
    <t>Обустройство дополнительными элементами детской и спортивной площадок в с.Покровское</t>
  </si>
  <si>
    <t>Обустройство дополнительными элементами детской и спортивной площадок в д.Мегрино</t>
  </si>
  <si>
    <t>примечание</t>
  </si>
  <si>
    <t>юр.лица</t>
  </si>
  <si>
    <t xml:space="preserve"> общий итог </t>
  </si>
  <si>
    <t>Ремонт спортивной площадки в с.Покровское</t>
  </si>
  <si>
    <t>Ремонт кровли Лукинского ДК МБУ "Белокрестское СКО"</t>
  </si>
  <si>
    <t>Ремонт уличной сцены в с.Белые Кресты</t>
  </si>
  <si>
    <t>Ремонт уличной сцены в п.Борисово</t>
  </si>
  <si>
    <t>Первомайское ТУ</t>
  </si>
  <si>
    <t>Ремонт хоккейного корта п.Сазоново</t>
  </si>
  <si>
    <t>Сазоново</t>
  </si>
  <si>
    <t>Белокрестское ТУ</t>
  </si>
  <si>
    <t>Округ</t>
  </si>
  <si>
    <t>Благоустройство колодцев п.Чагода</t>
  </si>
  <si>
    <t>Приобретение костюмов для танцевального  коллектива "Кумушки" ДК ЛПХ п.Чагода</t>
  </si>
  <si>
    <t>Обустройство детских площадок (металлические ограждения) по ул.Советская 89</t>
  </si>
  <si>
    <t>Обустройство детских площадок (металлические ограждения) по ул.Привокзальная</t>
  </si>
  <si>
    <t>Ремонт памятника погибшим в годы ВОВ в д. Борисово</t>
  </si>
  <si>
    <t>Ремонт уличной сцены в д.Избоищи</t>
  </si>
  <si>
    <t>Установка лавочек в д.Анишино</t>
  </si>
  <si>
    <t>Установка лавочек в д.Избоищи</t>
  </si>
  <si>
    <t>Установка лавочек в д.Борисово</t>
  </si>
  <si>
    <t>Обустройство детских площадок (металлические ограждения)   ул.Советская-Первомайская</t>
  </si>
  <si>
    <t>Приобретение праздничных декораций к 9 мая                                                      Цветы надувные 2 шт.(высота 2,3м.),             гирлянда 1 шт. (длина15 метров),       световые консоли звезды-триколор 10шт. (2,0*0,75)</t>
  </si>
  <si>
    <t>Обустройство хоккейного корта п.Чагода микрорайон ЛПХ (борта на существующую конструкцию, шайбоулавливатели )</t>
  </si>
  <si>
    <t>Приобретение светодиодных светильников для уличного освещения</t>
  </si>
  <si>
    <t xml:space="preserve">Приобретение праздничных декораций к 9 мая : надувная фигура объёмная надпись "Победа", световые консоли "Звёздный триколор" 10 штук, (2,0*0,75)                                  </t>
  </si>
  <si>
    <t xml:space="preserve">Обеспечение бесперебойного водоснабжения ул.Связи-ул.Гагарина </t>
  </si>
  <si>
    <t>Преобретение светильников уличного освещения</t>
  </si>
  <si>
    <t>Обеспечение качества питьевой воды в с.Белые Кресты</t>
  </si>
  <si>
    <t>Обеспечение качества питьевой воды в д.Мегрино, д.Трухино</t>
  </si>
  <si>
    <t>фигурка +стойки волейбольные</t>
  </si>
  <si>
    <t>Приобретение котла в баню (парильное помещение)</t>
  </si>
  <si>
    <t>Обеспечение бесперебойного водоснабжения  ул.Хвойная,д.48-50</t>
  </si>
  <si>
    <t>доки есть</t>
  </si>
  <si>
    <t xml:space="preserve">            </t>
  </si>
  <si>
    <t xml:space="preserve">  </t>
  </si>
  <si>
    <t>Свод аварийных деревьев</t>
  </si>
  <si>
    <t>Приобретение женской военной формы для танцевальных коллективов</t>
  </si>
  <si>
    <t xml:space="preserve">Приобретение  русских народных костюмов </t>
  </si>
  <si>
    <t>Обустройство дополнительными элементами детских  площадок Первомайского территориального управления, п. Смердомский</t>
  </si>
  <si>
    <t>Обустройство дополнительными элементами детских  площадок Первомайского территориального управления, д. Анисимово.</t>
  </si>
  <si>
    <t xml:space="preserve">Обустройство дополнительными элементами детской и спортивной площадок в п.Борисово </t>
  </si>
  <si>
    <r>
      <t xml:space="preserve">Благоустройство территорий общественных колодцев по адресам:              </t>
    </r>
    <r>
      <rPr>
        <b/>
        <u/>
        <sz val="14"/>
        <rFont val="Times New Roman"/>
        <family val="1"/>
        <charset val="204"/>
      </rPr>
      <t xml:space="preserve">Белокрестское СП, ограда+отмостка:  </t>
    </r>
    <r>
      <rPr>
        <sz val="14"/>
        <rFont val="Times New Roman"/>
        <family val="1"/>
        <charset val="204"/>
      </rPr>
      <t xml:space="preserve">                    </t>
    </r>
    <r>
      <rPr>
        <sz val="14"/>
        <color rgb="FFFF0000"/>
        <rFont val="Times New Roman"/>
        <family val="1"/>
        <charset val="204"/>
      </rPr>
      <t xml:space="preserve"> </t>
    </r>
    <r>
      <rPr>
        <b/>
        <u/>
        <sz val="14"/>
        <rFont val="Times New Roman"/>
        <family val="1"/>
        <charset val="204"/>
      </rPr>
      <t>1)</t>
    </r>
    <r>
      <rPr>
        <sz val="14"/>
        <rFont val="Times New Roman"/>
        <family val="1"/>
        <charset val="204"/>
      </rPr>
      <t xml:space="preserve">д.Бортниково д.15а;                            </t>
    </r>
    <r>
      <rPr>
        <b/>
        <u/>
        <sz val="14"/>
        <rFont val="Times New Roman"/>
        <family val="1"/>
        <charset val="204"/>
      </rPr>
      <t>2)</t>
    </r>
    <r>
      <rPr>
        <sz val="14"/>
        <rFont val="Times New Roman"/>
        <family val="1"/>
        <charset val="204"/>
      </rPr>
      <t xml:space="preserve">д.Котово 14А,16А;                      </t>
    </r>
    <r>
      <rPr>
        <b/>
        <u/>
        <sz val="14"/>
        <rFont val="Times New Roman"/>
        <family val="1"/>
        <charset val="204"/>
      </rPr>
      <t>3)</t>
    </r>
    <r>
      <rPr>
        <sz val="14"/>
        <rFont val="Times New Roman"/>
        <family val="1"/>
        <charset val="204"/>
      </rPr>
      <t xml:space="preserve">д.Трухино 22А;                             </t>
    </r>
    <r>
      <rPr>
        <b/>
        <u/>
        <sz val="14"/>
        <rFont val="Times New Roman"/>
        <family val="1"/>
        <charset val="204"/>
      </rPr>
      <t>4)</t>
    </r>
    <r>
      <rPr>
        <sz val="14"/>
        <rFont val="Times New Roman"/>
        <family val="1"/>
        <charset val="204"/>
      </rPr>
      <t xml:space="preserve">д.Залужье 7А;                                     </t>
    </r>
    <r>
      <rPr>
        <b/>
        <u/>
        <sz val="14"/>
        <rFont val="Times New Roman"/>
        <family val="1"/>
        <charset val="204"/>
      </rPr>
      <t>5)</t>
    </r>
    <r>
      <rPr>
        <sz val="14"/>
        <rFont val="Times New Roman"/>
        <family val="1"/>
        <charset val="204"/>
      </rPr>
      <t xml:space="preserve">д.Лешутино 34;                               </t>
    </r>
    <r>
      <rPr>
        <b/>
        <u/>
        <sz val="14"/>
        <rFont val="Times New Roman"/>
        <family val="1"/>
        <charset val="204"/>
      </rPr>
      <t>6)</t>
    </r>
    <r>
      <rPr>
        <sz val="14"/>
        <rFont val="Times New Roman"/>
        <family val="1"/>
        <charset val="204"/>
      </rPr>
      <t xml:space="preserve">Лешутинская Гора у д.49, д. 102, между домом 70 и 72;                                </t>
    </r>
    <r>
      <rPr>
        <b/>
        <u/>
        <sz val="14"/>
        <rFont val="Times New Roman"/>
        <family val="1"/>
        <charset val="204"/>
      </rPr>
      <t>7)</t>
    </r>
    <r>
      <rPr>
        <sz val="14"/>
        <rFont val="Times New Roman"/>
        <family val="1"/>
        <charset val="204"/>
      </rPr>
      <t xml:space="preserve">д.Олисово 19А; (Белокрестское СП)                                                                           </t>
    </r>
    <r>
      <rPr>
        <b/>
        <u/>
        <sz val="14"/>
        <rFont val="Times New Roman"/>
        <family val="1"/>
        <charset val="204"/>
      </rPr>
      <t xml:space="preserve">ограда: </t>
    </r>
    <r>
      <rPr>
        <sz val="14"/>
        <rFont val="Times New Roman"/>
        <family val="1"/>
        <charset val="204"/>
      </rPr>
      <t xml:space="preserve">                                          </t>
    </r>
    <r>
      <rPr>
        <b/>
        <u/>
        <sz val="14"/>
        <rFont val="Times New Roman"/>
        <family val="1"/>
        <charset val="204"/>
      </rPr>
      <t>8)</t>
    </r>
    <r>
      <rPr>
        <sz val="14"/>
        <rFont val="Times New Roman"/>
        <family val="1"/>
        <charset val="204"/>
      </rPr>
      <t xml:space="preserve">д.Бортниково  д.47а;                                </t>
    </r>
    <r>
      <rPr>
        <b/>
        <u/>
        <sz val="14"/>
        <rFont val="Times New Roman"/>
        <family val="1"/>
        <charset val="204"/>
      </rPr>
      <t>9)</t>
    </r>
    <r>
      <rPr>
        <sz val="14"/>
        <rFont val="Times New Roman"/>
        <family val="1"/>
        <charset val="204"/>
      </rPr>
      <t xml:space="preserve">д. Анишино ул. Первомайская 23а;                                        </t>
    </r>
    <r>
      <rPr>
        <b/>
        <u/>
        <sz val="14"/>
        <rFont val="Times New Roman"/>
        <family val="1"/>
        <charset val="204"/>
      </rPr>
      <t>отмостки:                                         10)</t>
    </r>
    <r>
      <rPr>
        <sz val="14"/>
        <rFont val="Times New Roman"/>
        <family val="1"/>
        <charset val="204"/>
      </rPr>
      <t xml:space="preserve">с.Покровское ул.Советская д.93;                                    </t>
    </r>
    <r>
      <rPr>
        <b/>
        <u/>
        <sz val="14"/>
        <rFont val="Times New Roman"/>
        <family val="1"/>
        <charset val="204"/>
      </rPr>
      <t>Ограждение,отмостка,домик: 11)</t>
    </r>
    <r>
      <rPr>
        <sz val="14"/>
        <rFont val="Times New Roman"/>
        <family val="1"/>
        <charset val="204"/>
      </rPr>
      <t xml:space="preserve">д.Избоищи,ул.Полевая </t>
    </r>
    <r>
      <rPr>
        <b/>
        <u/>
        <sz val="14"/>
        <rFont val="Times New Roman"/>
        <family val="1"/>
        <charset val="204"/>
      </rPr>
      <t>Оргаждение+отмостка,замена сруба и подъемного механизма:                     12)</t>
    </r>
    <r>
      <rPr>
        <sz val="14"/>
        <rFont val="Times New Roman"/>
        <family val="1"/>
        <charset val="204"/>
      </rPr>
      <t>д.Трухино напротив д.47</t>
    </r>
  </si>
  <si>
    <r>
      <t xml:space="preserve">Благоустройство территорий общественных колодцев по адресам:                                    </t>
    </r>
    <r>
      <rPr>
        <b/>
        <u/>
        <sz val="14"/>
        <rFont val="Times New Roman"/>
        <family val="1"/>
        <charset val="204"/>
      </rPr>
      <t xml:space="preserve">-ограда+отмостка: </t>
    </r>
    <r>
      <rPr>
        <sz val="14"/>
        <rFont val="Times New Roman"/>
        <family val="1"/>
        <charset val="204"/>
      </rPr>
      <t xml:space="preserve">                                  </t>
    </r>
    <r>
      <rPr>
        <b/>
        <u/>
        <sz val="14"/>
        <rFont val="Times New Roman"/>
        <family val="1"/>
        <charset val="204"/>
      </rPr>
      <t>13)</t>
    </r>
    <r>
      <rPr>
        <sz val="14"/>
        <rFont val="Times New Roman"/>
        <family val="1"/>
        <charset val="204"/>
      </rPr>
      <t xml:space="preserve">д.Вялье 3а;                                </t>
    </r>
    <r>
      <rPr>
        <b/>
        <u/>
        <sz val="14"/>
        <rFont val="Times New Roman"/>
        <family val="1"/>
        <charset val="204"/>
      </rPr>
      <t>14)</t>
    </r>
    <r>
      <rPr>
        <sz val="14"/>
        <rFont val="Times New Roman"/>
        <family val="1"/>
        <charset val="204"/>
      </rPr>
      <t xml:space="preserve">п.Смердомский ул.Физкультурная; (Первомайское СП)                           </t>
    </r>
    <r>
      <rPr>
        <b/>
        <u/>
        <sz val="14"/>
        <rFont val="Times New Roman"/>
        <family val="1"/>
        <charset val="204"/>
      </rPr>
      <t>отмостка</t>
    </r>
    <r>
      <rPr>
        <b/>
        <sz val="14"/>
        <rFont val="Times New Roman"/>
        <family val="1"/>
        <charset val="204"/>
      </rPr>
      <t xml:space="preserve">:                                   </t>
    </r>
    <r>
      <rPr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15)</t>
    </r>
    <r>
      <rPr>
        <sz val="14"/>
        <rFont val="Times New Roman"/>
        <family val="1"/>
        <charset val="204"/>
      </rPr>
      <t xml:space="preserve">п.Смердомский ул.Заречная 9      </t>
    </r>
  </si>
  <si>
    <t>документация готова</t>
  </si>
  <si>
    <t>Установка сенсорного уличного киоска  для проекта "Электронная книга памяти участников ВОВ"</t>
  </si>
  <si>
    <t>Благоустройство территории у арт-объекта "Вкусная верста" п. Чагода</t>
  </si>
  <si>
    <t>Благоустройство места массового отдыха населения п. Чагода (пляж)</t>
  </si>
  <si>
    <t>Обеспечение качества питьевой воды в д.Анишино, д.Анисимово</t>
  </si>
  <si>
    <t>Итого</t>
  </si>
  <si>
    <t>итого</t>
  </si>
  <si>
    <t>Обустройство памятника участникам СВО п.Чагода с обустройством территории</t>
  </si>
  <si>
    <t>Обустройство информационных стендов п.Смердомский</t>
  </si>
  <si>
    <t xml:space="preserve">    </t>
  </si>
  <si>
    <r>
      <t>Обустройство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общественных колодцев  д.Пучнино,Черенское, Паник, Бельское</t>
    </r>
  </si>
  <si>
    <t>Приобретение оборудования для спортивных туристов</t>
  </si>
  <si>
    <t>заявленные проекты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</si>
</sst>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color rgb="FF92D05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8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2" xfId="0" applyFont="1" applyBorder="1"/>
    <xf numFmtId="0" fontId="2" fillId="0" borderId="2" xfId="0" applyFont="1" applyBorder="1"/>
    <xf numFmtId="0" fontId="1" fillId="3" borderId="1" xfId="0" applyFont="1" applyFill="1" applyBorder="1"/>
    <xf numFmtId="0" fontId="2" fillId="0" borderId="6" xfId="0" applyFont="1" applyBorder="1"/>
    <xf numFmtId="0" fontId="2" fillId="0" borderId="1" xfId="0" applyFont="1" applyFill="1" applyBorder="1"/>
    <xf numFmtId="0" fontId="4" fillId="3" borderId="4" xfId="0" applyFont="1" applyFill="1" applyBorder="1" applyAlignment="1" applyProtection="1">
      <alignment vertical="top" wrapText="1"/>
      <protection locked="0"/>
    </xf>
    <xf numFmtId="0" fontId="3" fillId="2" borderId="1" xfId="0" applyFont="1" applyFill="1" applyBorder="1" applyAlignment="1" applyProtection="1">
      <alignment vertical="top" wrapText="1"/>
      <protection locked="0"/>
    </xf>
    <xf numFmtId="0" fontId="1" fillId="3" borderId="2" xfId="0" applyFont="1" applyFill="1" applyBorder="1" applyAlignment="1">
      <alignment vertical="top"/>
    </xf>
    <xf numFmtId="2" fontId="2" fillId="3" borderId="2" xfId="0" applyNumberFormat="1" applyFont="1" applyFill="1" applyBorder="1" applyAlignment="1">
      <alignment vertical="top"/>
    </xf>
    <xf numFmtId="2" fontId="2" fillId="3" borderId="6" xfId="0" applyNumberFormat="1" applyFont="1" applyFill="1" applyBorder="1" applyAlignment="1">
      <alignment vertical="top"/>
    </xf>
    <xf numFmtId="0" fontId="1" fillId="2" borderId="1" xfId="0" applyFont="1" applyFill="1" applyBorder="1" applyAlignment="1">
      <alignment vertical="top"/>
    </xf>
    <xf numFmtId="1" fontId="1" fillId="2" borderId="1" xfId="0" applyNumberFormat="1" applyFont="1" applyFill="1" applyBorder="1" applyAlignment="1">
      <alignment vertical="top"/>
    </xf>
    <xf numFmtId="4" fontId="3" fillId="2" borderId="1" xfId="0" applyNumberFormat="1" applyFont="1" applyFill="1" applyBorder="1" applyAlignment="1">
      <alignment vertical="top"/>
    </xf>
    <xf numFmtId="4" fontId="3" fillId="0" borderId="1" xfId="0" applyNumberFormat="1" applyFont="1" applyFill="1" applyBorder="1" applyAlignment="1">
      <alignment vertical="top"/>
    </xf>
    <xf numFmtId="4" fontId="3" fillId="0" borderId="3" xfId="0" applyNumberFormat="1" applyFont="1" applyFill="1" applyBorder="1" applyAlignment="1">
      <alignment vertical="top"/>
    </xf>
    <xf numFmtId="0" fontId="1" fillId="3" borderId="1" xfId="0" applyFont="1" applyFill="1" applyBorder="1" applyAlignment="1">
      <alignment vertical="top"/>
    </xf>
    <xf numFmtId="2" fontId="5" fillId="3" borderId="1" xfId="0" applyNumberFormat="1" applyFont="1" applyFill="1" applyBorder="1" applyAlignment="1">
      <alignment vertical="top"/>
    </xf>
    <xf numFmtId="2" fontId="5" fillId="3" borderId="3" xfId="0" applyNumberFormat="1" applyFont="1" applyFill="1" applyBorder="1" applyAlignment="1">
      <alignment vertical="top"/>
    </xf>
    <xf numFmtId="0" fontId="1" fillId="3" borderId="0" xfId="0" applyFont="1" applyFill="1" applyAlignment="1">
      <alignment vertical="top"/>
    </xf>
    <xf numFmtId="0" fontId="1" fillId="2" borderId="0" xfId="0" applyFont="1" applyFill="1" applyAlignment="1">
      <alignment vertical="top"/>
    </xf>
    <xf numFmtId="0" fontId="3" fillId="2" borderId="0" xfId="0" applyFont="1" applyFill="1" applyBorder="1" applyAlignment="1">
      <alignment vertical="top"/>
    </xf>
    <xf numFmtId="0" fontId="2" fillId="3" borderId="0" xfId="0" applyFont="1" applyFill="1" applyAlignment="1">
      <alignment horizontal="justify" vertical="top"/>
    </xf>
    <xf numFmtId="0" fontId="2" fillId="0" borderId="1" xfId="0" applyFont="1" applyFill="1" applyBorder="1" applyAlignment="1">
      <alignment vertical="top"/>
    </xf>
    <xf numFmtId="0" fontId="1" fillId="0" borderId="0" xfId="0" applyFont="1"/>
    <xf numFmtId="2" fontId="1" fillId="0" borderId="0" xfId="0" applyNumberFormat="1" applyFont="1"/>
    <xf numFmtId="0" fontId="1" fillId="0" borderId="0" xfId="0" applyFont="1" applyAlignment="1">
      <alignment vertical="top"/>
    </xf>
    <xf numFmtId="0" fontId="1" fillId="4" borderId="1" xfId="0" applyFont="1" applyFill="1" applyBorder="1" applyAlignment="1">
      <alignment vertical="top"/>
    </xf>
    <xf numFmtId="0" fontId="3" fillId="4" borderId="1" xfId="0" applyFont="1" applyFill="1" applyBorder="1" applyAlignment="1">
      <alignment vertical="top"/>
    </xf>
    <xf numFmtId="0" fontId="1" fillId="0" borderId="1" xfId="0" applyFont="1" applyBorder="1"/>
    <xf numFmtId="0" fontId="1" fillId="0" borderId="1" xfId="0" applyFont="1" applyBorder="1" applyAlignment="1">
      <alignment vertical="top"/>
    </xf>
    <xf numFmtId="0" fontId="1" fillId="0" borderId="0" xfId="0" applyFont="1" applyFill="1" applyAlignment="1">
      <alignment vertical="top"/>
    </xf>
    <xf numFmtId="2" fontId="1" fillId="0" borderId="1" xfId="0" applyNumberFormat="1" applyFont="1" applyFill="1" applyBorder="1"/>
    <xf numFmtId="0" fontId="1" fillId="0" borderId="0" xfId="0" applyFont="1" applyFill="1"/>
    <xf numFmtId="2" fontId="1" fillId="3" borderId="1" xfId="0" applyNumberFormat="1" applyFont="1" applyFill="1" applyBorder="1"/>
    <xf numFmtId="2" fontId="3" fillId="0" borderId="1" xfId="0" applyNumberFormat="1" applyFont="1" applyFill="1" applyBorder="1"/>
    <xf numFmtId="0" fontId="3" fillId="0" borderId="0" xfId="0" applyFont="1" applyFill="1"/>
    <xf numFmtId="0" fontId="2" fillId="3" borderId="0" xfId="0" applyFont="1" applyFill="1" applyAlignment="1">
      <alignment vertical="top"/>
    </xf>
    <xf numFmtId="2" fontId="3" fillId="0" borderId="1" xfId="0" applyNumberFormat="1" applyFont="1" applyFill="1" applyBorder="1" applyAlignment="1">
      <alignment wrapText="1"/>
    </xf>
    <xf numFmtId="0" fontId="3" fillId="0" borderId="0" xfId="0" applyFont="1"/>
    <xf numFmtId="2" fontId="1" fillId="0" borderId="1" xfId="0" applyNumberFormat="1" applyFont="1" applyFill="1" applyBorder="1" applyAlignment="1">
      <alignment wrapText="1"/>
    </xf>
    <xf numFmtId="0" fontId="7" fillId="0" borderId="1" xfId="0" applyFont="1" applyFill="1" applyBorder="1" applyAlignment="1" applyProtection="1">
      <alignment vertical="top" wrapText="1"/>
      <protection locked="0"/>
    </xf>
    <xf numFmtId="2" fontId="9" fillId="0" borderId="0" xfId="0" applyNumberFormat="1" applyFont="1"/>
    <xf numFmtId="2" fontId="7" fillId="0" borderId="1" xfId="0" applyNumberFormat="1" applyFont="1" applyBorder="1" applyAlignment="1">
      <alignment vertical="top"/>
    </xf>
    <xf numFmtId="0" fontId="10" fillId="3" borderId="1" xfId="0" applyFont="1" applyFill="1" applyBorder="1" applyAlignment="1">
      <alignment horizontal="left" vertical="top" wrapText="1"/>
    </xf>
    <xf numFmtId="0" fontId="10" fillId="3" borderId="2" xfId="0" applyFont="1" applyFill="1" applyBorder="1" applyAlignment="1">
      <alignment vertical="top"/>
    </xf>
    <xf numFmtId="0" fontId="3" fillId="2" borderId="1" xfId="0" applyFont="1" applyFill="1" applyBorder="1" applyAlignment="1">
      <alignment vertical="top"/>
    </xf>
    <xf numFmtId="0" fontId="3" fillId="5" borderId="1" xfId="0" applyFont="1" applyFill="1" applyBorder="1" applyAlignment="1" applyProtection="1">
      <alignment vertical="top" wrapText="1"/>
      <protection locked="0"/>
    </xf>
    <xf numFmtId="2" fontId="3" fillId="5" borderId="1" xfId="0" applyNumberFormat="1" applyFont="1" applyFill="1" applyBorder="1" applyAlignment="1" applyProtection="1">
      <alignment vertical="top"/>
      <protection locked="0"/>
    </xf>
    <xf numFmtId="4" fontId="3" fillId="5" borderId="1" xfId="0" applyNumberFormat="1" applyFont="1" applyFill="1" applyBorder="1" applyAlignment="1">
      <alignment vertical="top"/>
    </xf>
    <xf numFmtId="4" fontId="3" fillId="5" borderId="3" xfId="0" applyNumberFormat="1" applyFont="1" applyFill="1" applyBorder="1" applyAlignment="1">
      <alignment vertical="top"/>
    </xf>
    <xf numFmtId="0" fontId="1" fillId="5" borderId="1" xfId="0" applyFont="1" applyFill="1" applyBorder="1" applyAlignment="1">
      <alignment vertical="top"/>
    </xf>
    <xf numFmtId="2" fontId="1" fillId="5" borderId="1" xfId="0" applyNumberFormat="1" applyFont="1" applyFill="1" applyBorder="1" applyAlignment="1">
      <alignment wrapText="1"/>
    </xf>
    <xf numFmtId="0" fontId="1" fillId="6" borderId="1" xfId="0" applyFont="1" applyFill="1" applyBorder="1" applyAlignment="1">
      <alignment vertical="top" wrapText="1"/>
    </xf>
    <xf numFmtId="2" fontId="3" fillId="6" borderId="1" xfId="0" applyNumberFormat="1" applyFont="1" applyFill="1" applyBorder="1" applyAlignment="1">
      <alignment vertical="top"/>
    </xf>
    <xf numFmtId="0" fontId="1" fillId="6" borderId="0" xfId="0" applyFont="1" applyFill="1" applyAlignment="1">
      <alignment vertical="top" wrapText="1"/>
    </xf>
    <xf numFmtId="2" fontId="1" fillId="5" borderId="1" xfId="0" applyNumberFormat="1" applyFont="1" applyFill="1" applyBorder="1"/>
    <xf numFmtId="1" fontId="1" fillId="8" borderId="1" xfId="0" applyNumberFormat="1" applyFont="1" applyFill="1" applyBorder="1" applyAlignment="1">
      <alignment vertical="top"/>
    </xf>
    <xf numFmtId="0" fontId="3" fillId="10" borderId="1" xfId="0" applyFont="1" applyFill="1" applyBorder="1" applyAlignment="1">
      <alignment horizontal="justify" vertical="top" wrapText="1"/>
    </xf>
    <xf numFmtId="2" fontId="1" fillId="10" borderId="1" xfId="0" applyNumberFormat="1" applyFont="1" applyFill="1" applyBorder="1"/>
    <xf numFmtId="0" fontId="1" fillId="10" borderId="1" xfId="0" applyFont="1" applyFill="1" applyBorder="1" applyAlignment="1">
      <alignment vertical="top"/>
    </xf>
    <xf numFmtId="0" fontId="3" fillId="9" borderId="4" xfId="0" applyFont="1" applyFill="1" applyBorder="1" applyAlignment="1">
      <alignment horizontal="justify" vertical="top" wrapText="1"/>
    </xf>
    <xf numFmtId="1" fontId="1" fillId="7" borderId="0" xfId="0" applyNumberFormat="1" applyFont="1" applyFill="1" applyBorder="1" applyAlignment="1">
      <alignment vertical="top"/>
    </xf>
    <xf numFmtId="0" fontId="3" fillId="9" borderId="8" xfId="0" applyFont="1" applyFill="1" applyBorder="1" applyAlignment="1">
      <alignment horizontal="justify" vertical="top" wrapText="1"/>
    </xf>
    <xf numFmtId="1" fontId="1" fillId="8" borderId="9" xfId="0" applyNumberFormat="1" applyFont="1" applyFill="1" applyBorder="1" applyAlignment="1">
      <alignment vertical="top"/>
    </xf>
    <xf numFmtId="0" fontId="3" fillId="8" borderId="4" xfId="0" applyFont="1" applyFill="1" applyBorder="1" applyAlignment="1">
      <alignment horizontal="justify" vertical="top" wrapText="1"/>
    </xf>
    <xf numFmtId="0" fontId="3" fillId="8" borderId="2" xfId="0" applyFont="1" applyFill="1" applyBorder="1" applyAlignment="1">
      <alignment horizontal="justify" vertical="top" wrapText="1"/>
    </xf>
    <xf numFmtId="2" fontId="4" fillId="6" borderId="1" xfId="0" applyNumberFormat="1" applyFont="1" applyFill="1" applyBorder="1" applyAlignment="1">
      <alignment vertical="top"/>
    </xf>
    <xf numFmtId="0" fontId="3" fillId="11" borderId="0" xfId="0" applyFont="1" applyFill="1" applyBorder="1" applyAlignment="1">
      <alignment vertical="top"/>
    </xf>
    <xf numFmtId="0" fontId="3" fillId="11" borderId="1" xfId="0" applyFont="1" applyFill="1" applyBorder="1" applyAlignment="1" applyProtection="1">
      <alignment vertical="top" wrapText="1"/>
      <protection locked="0"/>
    </xf>
    <xf numFmtId="0" fontId="3" fillId="11" borderId="1" xfId="0" applyFont="1" applyFill="1" applyBorder="1" applyAlignment="1">
      <alignment vertical="top"/>
    </xf>
    <xf numFmtId="0" fontId="3" fillId="0" borderId="0" xfId="0" applyFont="1" applyAlignment="1">
      <alignment vertical="top" wrapText="1"/>
    </xf>
    <xf numFmtId="4" fontId="4" fillId="3" borderId="0" xfId="0" applyNumberFormat="1" applyFont="1" applyFill="1" applyAlignment="1">
      <alignment vertical="top"/>
    </xf>
    <xf numFmtId="0" fontId="3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vertical="top"/>
    </xf>
    <xf numFmtId="0" fontId="12" fillId="0" borderId="0" xfId="0" applyFont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3" fillId="11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2" fontId="3" fillId="11" borderId="1" xfId="0" applyNumberFormat="1" applyFont="1" applyFill="1" applyBorder="1"/>
    <xf numFmtId="0" fontId="6" fillId="2" borderId="0" xfId="0" applyFont="1" applyFill="1" applyAlignment="1">
      <alignment vertical="top" wrapText="1"/>
    </xf>
    <xf numFmtId="0" fontId="3" fillId="2" borderId="0" xfId="0" applyFont="1" applyFill="1" applyBorder="1" applyAlignment="1" applyProtection="1">
      <alignment vertical="top" wrapText="1"/>
      <protection locked="0"/>
    </xf>
    <xf numFmtId="2" fontId="3" fillId="2" borderId="1" xfId="0" applyNumberFormat="1" applyFont="1" applyFill="1" applyBorder="1" applyAlignment="1">
      <alignment wrapText="1"/>
    </xf>
    <xf numFmtId="0" fontId="3" fillId="2" borderId="0" xfId="0" applyFont="1" applyFill="1"/>
    <xf numFmtId="0" fontId="1" fillId="2" borderId="0" xfId="0" applyFont="1" applyFill="1" applyBorder="1" applyAlignment="1">
      <alignment vertical="top"/>
    </xf>
    <xf numFmtId="0" fontId="1" fillId="0" borderId="4" xfId="0" applyFont="1" applyBorder="1" applyAlignment="1">
      <alignment vertical="top" wrapText="1"/>
    </xf>
    <xf numFmtId="2" fontId="4" fillId="2" borderId="1" xfId="0" applyNumberFormat="1" applyFont="1" applyFill="1" applyBorder="1" applyAlignment="1">
      <alignment vertical="top"/>
    </xf>
    <xf numFmtId="2" fontId="4" fillId="2" borderId="4" xfId="0" applyNumberFormat="1" applyFont="1" applyFill="1" applyBorder="1" applyAlignment="1">
      <alignment vertical="top"/>
    </xf>
    <xf numFmtId="0" fontId="3" fillId="11" borderId="0" xfId="0" applyFont="1" applyFill="1" applyBorder="1" applyAlignment="1">
      <alignment horizontal="center" vertical="center"/>
    </xf>
    <xf numFmtId="2" fontId="2" fillId="0" borderId="0" xfId="0" applyNumberFormat="1" applyFont="1"/>
    <xf numFmtId="4" fontId="8" fillId="10" borderId="1" xfId="0" applyNumberFormat="1" applyFont="1" applyFill="1" applyBorder="1" applyAlignment="1">
      <alignment vertical="top"/>
    </xf>
    <xf numFmtId="4" fontId="8" fillId="10" borderId="3" xfId="0" applyNumberFormat="1" applyFont="1" applyFill="1" applyBorder="1" applyAlignment="1">
      <alignment vertical="top"/>
    </xf>
    <xf numFmtId="0" fontId="3" fillId="5" borderId="4" xfId="0" applyFont="1" applyFill="1" applyBorder="1" applyAlignment="1" applyProtection="1">
      <alignment vertical="top" wrapText="1"/>
      <protection locked="0"/>
    </xf>
    <xf numFmtId="4" fontId="3" fillId="5" borderId="1" xfId="0" applyNumberFormat="1" applyFont="1" applyFill="1" applyBorder="1" applyAlignment="1">
      <alignment horizontal="center" vertical="center"/>
    </xf>
    <xf numFmtId="4" fontId="3" fillId="5" borderId="3" xfId="0" applyNumberFormat="1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right" vertical="top"/>
    </xf>
    <xf numFmtId="2" fontId="4" fillId="5" borderId="1" xfId="0" applyNumberFormat="1" applyFont="1" applyFill="1" applyBorder="1" applyAlignment="1" applyProtection="1">
      <alignment horizontal="center" vertical="center"/>
      <protection locked="0"/>
    </xf>
    <xf numFmtId="2" fontId="3" fillId="5" borderId="1" xfId="0" applyNumberFormat="1" applyFont="1" applyFill="1" applyBorder="1"/>
    <xf numFmtId="0" fontId="3" fillId="5" borderId="1" xfId="0" applyFont="1" applyFill="1" applyBorder="1" applyAlignment="1">
      <alignment vertical="top"/>
    </xf>
    <xf numFmtId="2" fontId="4" fillId="5" borderId="5" xfId="0" applyNumberFormat="1" applyFont="1" applyFill="1" applyBorder="1" applyAlignment="1" applyProtection="1">
      <alignment horizontal="center" vertical="center"/>
      <protection locked="0"/>
    </xf>
    <xf numFmtId="2" fontId="4" fillId="10" borderId="1" xfId="0" applyNumberFormat="1" applyFont="1" applyFill="1" applyBorder="1" applyAlignment="1">
      <alignment vertical="top"/>
    </xf>
    <xf numFmtId="4" fontId="4" fillId="2" borderId="1" xfId="0" applyNumberFormat="1" applyFont="1" applyFill="1" applyBorder="1" applyAlignment="1" applyProtection="1">
      <alignment vertical="top"/>
      <protection locked="0"/>
    </xf>
    <xf numFmtId="0" fontId="3" fillId="12" borderId="1" xfId="0" applyFont="1" applyFill="1" applyBorder="1" applyAlignment="1">
      <alignment horizontal="justify" vertical="top" wrapText="1"/>
    </xf>
    <xf numFmtId="2" fontId="4" fillId="12" borderId="1" xfId="0" applyNumberFormat="1" applyFont="1" applyFill="1" applyBorder="1" applyAlignment="1">
      <alignment vertical="top"/>
    </xf>
    <xf numFmtId="4" fontId="8" fillId="12" borderId="1" xfId="0" applyNumberFormat="1" applyFont="1" applyFill="1" applyBorder="1" applyAlignment="1">
      <alignment vertical="top"/>
    </xf>
    <xf numFmtId="4" fontId="8" fillId="12" borderId="3" xfId="0" applyNumberFormat="1" applyFont="1" applyFill="1" applyBorder="1" applyAlignment="1">
      <alignment vertical="top"/>
    </xf>
    <xf numFmtId="2" fontId="1" fillId="12" borderId="1" xfId="0" applyNumberFormat="1" applyFont="1" applyFill="1" applyBorder="1"/>
    <xf numFmtId="0" fontId="1" fillId="12" borderId="1" xfId="0" applyFont="1" applyFill="1" applyBorder="1" applyAlignment="1">
      <alignment vertical="top"/>
    </xf>
    <xf numFmtId="4" fontId="4" fillId="11" borderId="1" xfId="0" applyNumberFormat="1" applyFont="1" applyFill="1" applyBorder="1" applyAlignment="1">
      <alignment horizontal="center" vertical="center"/>
    </xf>
    <xf numFmtId="2" fontId="4" fillId="11" borderId="1" xfId="0" applyNumberFormat="1" applyFont="1" applyFill="1" applyBorder="1" applyAlignment="1" applyProtection="1">
      <alignment horizontal="center" vertical="center"/>
      <protection locked="0"/>
    </xf>
    <xf numFmtId="0" fontId="3" fillId="12" borderId="1" xfId="0" applyFont="1" applyFill="1" applyBorder="1" applyAlignment="1" applyProtection="1">
      <alignment vertical="top" wrapText="1"/>
      <protection locked="0"/>
    </xf>
    <xf numFmtId="4" fontId="4" fillId="12" borderId="1" xfId="0" applyNumberFormat="1" applyFont="1" applyFill="1" applyBorder="1" applyAlignment="1" applyProtection="1">
      <alignment vertical="top"/>
      <protection locked="0"/>
    </xf>
    <xf numFmtId="4" fontId="3" fillId="12" borderId="1" xfId="0" applyNumberFormat="1" applyFont="1" applyFill="1" applyBorder="1" applyAlignment="1">
      <alignment vertical="top"/>
    </xf>
    <xf numFmtId="4" fontId="3" fillId="12" borderId="3" xfId="0" applyNumberFormat="1" applyFont="1" applyFill="1" applyBorder="1" applyAlignment="1">
      <alignment vertical="top"/>
    </xf>
    <xf numFmtId="2" fontId="3" fillId="12" borderId="1" xfId="0" applyNumberFormat="1" applyFont="1" applyFill="1" applyBorder="1" applyAlignment="1">
      <alignment wrapText="1"/>
    </xf>
    <xf numFmtId="0" fontId="3" fillId="12" borderId="1" xfId="0" applyFont="1" applyFill="1" applyBorder="1" applyAlignment="1">
      <alignment vertical="top"/>
    </xf>
    <xf numFmtId="0" fontId="3" fillId="6" borderId="1" xfId="0" applyFont="1" applyFill="1" applyBorder="1" applyAlignment="1">
      <alignment vertical="top" wrapText="1"/>
    </xf>
    <xf numFmtId="0" fontId="3" fillId="4" borderId="1" xfId="0" applyFont="1" applyFill="1" applyBorder="1" applyAlignment="1" applyProtection="1">
      <alignment vertical="top" wrapText="1"/>
      <protection locked="0"/>
    </xf>
    <xf numFmtId="2" fontId="4" fillId="4" borderId="1" xfId="0" applyNumberFormat="1" applyFont="1" applyFill="1" applyBorder="1" applyAlignment="1" applyProtection="1">
      <alignment horizontal="center" vertical="center"/>
      <protection locked="0"/>
    </xf>
    <xf numFmtId="4" fontId="3" fillId="4" borderId="1" xfId="0" applyNumberFormat="1" applyFont="1" applyFill="1" applyBorder="1" applyAlignment="1">
      <alignment horizontal="center" vertical="center"/>
    </xf>
    <xf numFmtId="4" fontId="3" fillId="4" borderId="3" xfId="0" applyNumberFormat="1" applyFont="1" applyFill="1" applyBorder="1" applyAlignment="1">
      <alignment horizontal="center" vertical="center"/>
    </xf>
    <xf numFmtId="4" fontId="3" fillId="12" borderId="1" xfId="0" applyNumberFormat="1" applyFont="1" applyFill="1" applyBorder="1" applyAlignment="1" applyProtection="1">
      <alignment vertical="top"/>
      <protection locked="0"/>
    </xf>
    <xf numFmtId="2" fontId="1" fillId="9" borderId="2" xfId="0" applyNumberFormat="1" applyFont="1" applyFill="1" applyBorder="1" applyAlignment="1"/>
    <xf numFmtId="0" fontId="0" fillId="0" borderId="4" xfId="0" applyBorder="1" applyAlignment="1"/>
    <xf numFmtId="0" fontId="1" fillId="9" borderId="2" xfId="0" applyFont="1" applyFill="1" applyBorder="1" applyAlignment="1">
      <alignment vertical="top"/>
    </xf>
    <xf numFmtId="0" fontId="0" fillId="0" borderId="4" xfId="0" applyBorder="1" applyAlignment="1">
      <alignment vertical="top"/>
    </xf>
    <xf numFmtId="2" fontId="4" fillId="8" borderId="7" xfId="0" applyNumberFormat="1" applyFont="1" applyFill="1" applyBorder="1" applyAlignment="1">
      <alignment vertical="top"/>
    </xf>
    <xf numFmtId="0" fontId="13" fillId="0" borderId="4" xfId="0" applyFont="1" applyBorder="1" applyAlignment="1">
      <alignment vertical="top"/>
    </xf>
    <xf numFmtId="4" fontId="8" fillId="8" borderId="2" xfId="0" applyNumberFormat="1" applyFont="1" applyFill="1" applyBorder="1" applyAlignment="1">
      <alignment vertical="top"/>
    </xf>
    <xf numFmtId="0" fontId="0" fillId="0" borderId="4" xfId="0" applyFont="1" applyBorder="1" applyAlignment="1">
      <alignment vertical="top"/>
    </xf>
    <xf numFmtId="2" fontId="1" fillId="8" borderId="2" xfId="0" applyNumberFormat="1" applyFont="1" applyFill="1" applyBorder="1" applyAlignment="1"/>
    <xf numFmtId="0" fontId="1" fillId="8" borderId="2" xfId="0" applyFont="1" applyFill="1" applyBorder="1" applyAlignment="1">
      <alignment vertical="top"/>
    </xf>
    <xf numFmtId="2" fontId="4" fillId="9" borderId="7" xfId="0" applyNumberFormat="1" applyFont="1" applyFill="1" applyBorder="1" applyAlignment="1">
      <alignment vertical="top"/>
    </xf>
    <xf numFmtId="4" fontId="8" fillId="9" borderId="2" xfId="0" applyNumberFormat="1" applyFont="1" applyFill="1" applyBorder="1" applyAlignment="1">
      <alignment vertical="top"/>
    </xf>
    <xf numFmtId="0" fontId="14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1"/>
  <sheetViews>
    <sheetView tabSelected="1" zoomScale="81" zoomScaleNormal="81" workbookViewId="0">
      <selection activeCell="C3" sqref="C3"/>
    </sheetView>
  </sheetViews>
  <sheetFormatPr defaultColWidth="8.85546875" defaultRowHeight="18.75" x14ac:dyDescent="0.3"/>
  <cols>
    <col min="1" max="1" width="13.85546875" style="24" customWidth="1"/>
    <col min="2" max="2" width="5.140625" style="24" customWidth="1"/>
    <col min="3" max="3" width="49.85546875" style="24" customWidth="1"/>
    <col min="4" max="4" width="30.5703125" style="24" customWidth="1"/>
    <col min="5" max="5" width="22.42578125" style="24" customWidth="1"/>
    <col min="6" max="6" width="20.5703125" style="24" customWidth="1"/>
    <col min="7" max="7" width="22.140625" style="24" customWidth="1"/>
    <col min="8" max="8" width="11.28515625" style="24" customWidth="1"/>
    <col min="9" max="9" width="30" style="26" customWidth="1"/>
    <col min="10" max="10" width="5.85546875" style="24" customWidth="1"/>
    <col min="11" max="16384" width="8.85546875" style="24"/>
  </cols>
  <sheetData>
    <row r="1" spans="1:9" ht="22.5" x14ac:dyDescent="0.3">
      <c r="C1" s="134" t="s">
        <v>65</v>
      </c>
    </row>
    <row r="2" spans="1:9" x14ac:dyDescent="0.3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4" t="s">
        <v>5</v>
      </c>
      <c r="H2" s="5" t="s">
        <v>10</v>
      </c>
      <c r="I2" s="23" t="s">
        <v>9</v>
      </c>
    </row>
    <row r="3" spans="1:9" x14ac:dyDescent="0.3">
      <c r="B3" s="1"/>
      <c r="C3" s="2"/>
      <c r="D3" s="2"/>
      <c r="E3" s="2"/>
      <c r="F3" s="2"/>
      <c r="G3" s="4"/>
      <c r="H3" s="29"/>
      <c r="I3" s="30"/>
    </row>
    <row r="4" spans="1:9" ht="25.5" x14ac:dyDescent="0.3">
      <c r="A4" s="26"/>
      <c r="B4" s="8"/>
      <c r="C4" s="45" t="s">
        <v>20</v>
      </c>
      <c r="D4" s="9"/>
      <c r="E4" s="9"/>
      <c r="F4" s="9"/>
      <c r="G4" s="10"/>
      <c r="H4" s="3"/>
      <c r="I4" s="16"/>
    </row>
    <row r="5" spans="1:9" s="33" customFormat="1" ht="409.5" customHeight="1" x14ac:dyDescent="0.3">
      <c r="A5" s="31"/>
      <c r="B5" s="62">
        <v>1</v>
      </c>
      <c r="C5" s="63" t="s">
        <v>51</v>
      </c>
      <c r="D5" s="132">
        <v>1797595.2</v>
      </c>
      <c r="E5" s="133">
        <f t="shared" ref="E5:E7" si="0">D5*70%</f>
        <v>1258316.6399999999</v>
      </c>
      <c r="F5" s="133">
        <f t="shared" ref="F5:F7" si="1">D5*25%</f>
        <v>449398.8</v>
      </c>
      <c r="G5" s="133">
        <f t="shared" ref="G5:G7" si="2">D5*5%</f>
        <v>89879.760000000009</v>
      </c>
      <c r="H5" s="122"/>
      <c r="I5" s="124"/>
    </row>
    <row r="6" spans="1:9" s="33" customFormat="1" ht="156.75" customHeight="1" x14ac:dyDescent="0.3">
      <c r="A6" s="31"/>
      <c r="B6" s="62"/>
      <c r="C6" s="61" t="s">
        <v>52</v>
      </c>
      <c r="D6" s="127"/>
      <c r="E6" s="129"/>
      <c r="F6" s="129"/>
      <c r="G6" s="129"/>
      <c r="H6" s="123"/>
      <c r="I6" s="125"/>
    </row>
    <row r="7" spans="1:9" s="33" customFormat="1" ht="48" customHeight="1" x14ac:dyDescent="0.3">
      <c r="A7" s="31"/>
      <c r="B7" s="64">
        <v>2</v>
      </c>
      <c r="C7" s="66" t="s">
        <v>63</v>
      </c>
      <c r="D7" s="126">
        <v>1171243.2</v>
      </c>
      <c r="E7" s="128">
        <f t="shared" si="0"/>
        <v>819870.23999999987</v>
      </c>
      <c r="F7" s="128">
        <f t="shared" si="1"/>
        <v>292810.8</v>
      </c>
      <c r="G7" s="128">
        <f t="shared" si="2"/>
        <v>58562.16</v>
      </c>
      <c r="H7" s="130"/>
      <c r="I7" s="131"/>
    </row>
    <row r="8" spans="1:9" s="33" customFormat="1" ht="12" customHeight="1" x14ac:dyDescent="0.3">
      <c r="A8" s="31"/>
      <c r="B8" s="57"/>
      <c r="C8" s="65"/>
      <c r="D8" s="127"/>
      <c r="E8" s="129"/>
      <c r="F8" s="129"/>
      <c r="G8" s="129"/>
      <c r="H8" s="123"/>
      <c r="I8" s="125"/>
    </row>
    <row r="9" spans="1:9" s="33" customFormat="1" ht="66.75" customHeight="1" x14ac:dyDescent="0.3">
      <c r="A9" s="31"/>
      <c r="B9" s="12">
        <v>3</v>
      </c>
      <c r="C9" s="102" t="s">
        <v>37</v>
      </c>
      <c r="D9" s="103">
        <v>2142095.4700000002</v>
      </c>
      <c r="E9" s="104">
        <f t="shared" ref="E9:E11" si="3">D9*70%</f>
        <v>1499466.8290000001</v>
      </c>
      <c r="F9" s="104">
        <f t="shared" ref="F9:F11" si="4">D9*25%</f>
        <v>535523.86750000005</v>
      </c>
      <c r="G9" s="105">
        <f t="shared" ref="G9:G11" si="5">D9*5%</f>
        <v>107104.77350000001</v>
      </c>
      <c r="H9" s="106"/>
      <c r="I9" s="107"/>
    </row>
    <row r="10" spans="1:9" s="33" customFormat="1" ht="66.75" customHeight="1" x14ac:dyDescent="0.3">
      <c r="A10" s="31"/>
      <c r="B10" s="12">
        <v>4</v>
      </c>
      <c r="C10" s="102" t="s">
        <v>57</v>
      </c>
      <c r="D10" s="103">
        <v>1280094.8799999999</v>
      </c>
      <c r="E10" s="104">
        <f t="shared" ref="E10" si="6">D10*70%</f>
        <v>896066.41599999985</v>
      </c>
      <c r="F10" s="104">
        <f t="shared" ref="F10" si="7">D10*25%</f>
        <v>320023.71999999997</v>
      </c>
      <c r="G10" s="105">
        <f t="shared" ref="G10" si="8">D10*5%</f>
        <v>64004.743999999999</v>
      </c>
      <c r="H10" s="106"/>
      <c r="I10" s="107"/>
    </row>
    <row r="11" spans="1:9" s="33" customFormat="1" ht="48" customHeight="1" x14ac:dyDescent="0.3">
      <c r="A11" s="31"/>
      <c r="B11" s="12">
        <v>5</v>
      </c>
      <c r="C11" s="58" t="s">
        <v>38</v>
      </c>
      <c r="D11" s="100">
        <v>1439009.97</v>
      </c>
      <c r="E11" s="90">
        <f t="shared" si="3"/>
        <v>1007306.9789999999</v>
      </c>
      <c r="F11" s="90">
        <f t="shared" si="4"/>
        <v>359752.49249999999</v>
      </c>
      <c r="G11" s="91">
        <f t="shared" si="5"/>
        <v>71950.498500000002</v>
      </c>
      <c r="H11" s="59"/>
      <c r="I11" s="60"/>
    </row>
    <row r="12" spans="1:9" x14ac:dyDescent="0.3">
      <c r="D12" s="89">
        <f>SUM(D5:D11)</f>
        <v>7830038.7199999997</v>
      </c>
      <c r="E12" s="89">
        <f t="shared" ref="E12:G12" si="9">SUM(E5:E11)</f>
        <v>5481027.1040000003</v>
      </c>
      <c r="F12" s="89">
        <f t="shared" si="9"/>
        <v>1957509.68</v>
      </c>
      <c r="G12" s="89">
        <f t="shared" si="9"/>
        <v>391501.93599999999</v>
      </c>
    </row>
    <row r="13" spans="1:9" s="33" customFormat="1" ht="36" customHeight="1" x14ac:dyDescent="0.3">
      <c r="A13" s="31"/>
      <c r="B13" s="16"/>
      <c r="C13" s="44" t="s">
        <v>6</v>
      </c>
      <c r="D13" s="17"/>
      <c r="E13" s="17"/>
      <c r="F13" s="17"/>
      <c r="G13" s="18"/>
      <c r="H13" s="34"/>
      <c r="I13" s="16"/>
    </row>
    <row r="14" spans="1:9" s="33" customFormat="1" ht="57" customHeight="1" x14ac:dyDescent="0.3">
      <c r="A14" s="31"/>
      <c r="B14" s="77">
        <v>6</v>
      </c>
      <c r="C14" s="47" t="s">
        <v>54</v>
      </c>
      <c r="D14" s="96">
        <v>1410715.2</v>
      </c>
      <c r="E14" s="93">
        <f>D14*70%</f>
        <v>987500.6399999999</v>
      </c>
      <c r="F14" s="93">
        <f>D14*25%</f>
        <v>352678.8</v>
      </c>
      <c r="G14" s="94">
        <f>D14*5%</f>
        <v>70535.759999999995</v>
      </c>
      <c r="H14" s="56"/>
      <c r="I14" s="95"/>
    </row>
    <row r="15" spans="1:9" s="33" customFormat="1" ht="37.5" customHeight="1" x14ac:dyDescent="0.3">
      <c r="A15" s="31"/>
      <c r="B15" s="78">
        <v>7</v>
      </c>
      <c r="C15" s="47" t="s">
        <v>60</v>
      </c>
      <c r="D15" s="96">
        <v>4285364.4000000004</v>
      </c>
      <c r="E15" s="93">
        <f>D15*70%</f>
        <v>2999755.08</v>
      </c>
      <c r="F15" s="93">
        <f>D15*25%</f>
        <v>1071341.1000000001</v>
      </c>
      <c r="G15" s="94">
        <f>D15*5%</f>
        <v>214268.22000000003</v>
      </c>
      <c r="H15" s="56"/>
      <c r="I15" s="95"/>
    </row>
    <row r="16" spans="1:9" s="33" customFormat="1" ht="43.5" customHeight="1" x14ac:dyDescent="0.3">
      <c r="A16" s="31"/>
      <c r="B16" s="77">
        <v>8</v>
      </c>
      <c r="C16" s="117" t="s">
        <v>55</v>
      </c>
      <c r="D16" s="118">
        <v>3998029.71</v>
      </c>
      <c r="E16" s="119">
        <f>D16*70%</f>
        <v>2798620.7969999998</v>
      </c>
      <c r="F16" s="119">
        <f>D16*25%</f>
        <v>999507.42749999999</v>
      </c>
      <c r="G16" s="120">
        <f>D16*5%</f>
        <v>199901.48550000001</v>
      </c>
      <c r="H16" s="56"/>
      <c r="I16" s="95"/>
    </row>
    <row r="17" spans="1:9" s="33" customFormat="1" ht="26.25" customHeight="1" x14ac:dyDescent="0.3">
      <c r="A17" s="31"/>
      <c r="B17" s="78">
        <v>9</v>
      </c>
      <c r="C17" s="47" t="s">
        <v>21</v>
      </c>
      <c r="D17" s="96">
        <v>2703859.2</v>
      </c>
      <c r="E17" s="93">
        <f t="shared" ref="E17:E21" si="10">D17*70%</f>
        <v>1892701.44</v>
      </c>
      <c r="F17" s="93">
        <f t="shared" ref="F17:F21" si="11">D17*25%</f>
        <v>675964.8</v>
      </c>
      <c r="G17" s="94">
        <f t="shared" ref="G17:G21" si="12">D17*5%</f>
        <v>135192.96000000002</v>
      </c>
      <c r="H17" s="56"/>
      <c r="I17" s="95"/>
    </row>
    <row r="18" spans="1:9" s="33" customFormat="1" ht="36" customHeight="1" x14ac:dyDescent="0.3">
      <c r="A18" s="31"/>
      <c r="B18" s="77">
        <v>10</v>
      </c>
      <c r="C18" s="47" t="s">
        <v>32</v>
      </c>
      <c r="D18" s="99">
        <v>1091410.32</v>
      </c>
      <c r="E18" s="93">
        <f t="shared" si="10"/>
        <v>763987.22400000005</v>
      </c>
      <c r="F18" s="93">
        <f t="shared" si="11"/>
        <v>272852.58</v>
      </c>
      <c r="G18" s="94">
        <f t="shared" si="12"/>
        <v>54570.516000000003</v>
      </c>
      <c r="H18" s="97"/>
      <c r="I18" s="98"/>
    </row>
    <row r="19" spans="1:9" s="33" customFormat="1" ht="40.5" customHeight="1" x14ac:dyDescent="0.3">
      <c r="A19" s="31"/>
      <c r="B19" s="78">
        <v>11</v>
      </c>
      <c r="C19" s="92" t="s">
        <v>22</v>
      </c>
      <c r="D19" s="99">
        <v>100000</v>
      </c>
      <c r="E19" s="93">
        <f t="shared" si="10"/>
        <v>70000</v>
      </c>
      <c r="F19" s="93">
        <f t="shared" si="11"/>
        <v>25000</v>
      </c>
      <c r="G19" s="94">
        <f t="shared" si="12"/>
        <v>5000</v>
      </c>
      <c r="H19" s="97"/>
      <c r="I19" s="98"/>
    </row>
    <row r="20" spans="1:9" s="33" customFormat="1" ht="40.5" customHeight="1" x14ac:dyDescent="0.3">
      <c r="A20" s="31"/>
      <c r="B20" s="77">
        <v>12</v>
      </c>
      <c r="C20" s="92" t="s">
        <v>31</v>
      </c>
      <c r="D20" s="99">
        <v>517200</v>
      </c>
      <c r="E20" s="93">
        <f t="shared" si="10"/>
        <v>362040</v>
      </c>
      <c r="F20" s="93">
        <f t="shared" si="11"/>
        <v>129300</v>
      </c>
      <c r="G20" s="94">
        <f t="shared" si="12"/>
        <v>25860</v>
      </c>
      <c r="H20" s="97"/>
      <c r="I20" s="98"/>
    </row>
    <row r="21" spans="1:9" s="33" customFormat="1" ht="36.75" customHeight="1" x14ac:dyDescent="0.3">
      <c r="A21" s="31"/>
      <c r="B21" s="78">
        <v>13</v>
      </c>
      <c r="C21" s="92" t="s">
        <v>56</v>
      </c>
      <c r="D21" s="99">
        <v>246509.09</v>
      </c>
      <c r="E21" s="93">
        <f t="shared" si="10"/>
        <v>172556.36299999998</v>
      </c>
      <c r="F21" s="93">
        <f t="shared" si="11"/>
        <v>61627.272499999999</v>
      </c>
      <c r="G21" s="94">
        <f t="shared" si="12"/>
        <v>12325.4545</v>
      </c>
      <c r="H21" s="97"/>
      <c r="I21" s="98" t="s">
        <v>39</v>
      </c>
    </row>
    <row r="22" spans="1:9" s="33" customFormat="1" ht="36.75" customHeight="1" x14ac:dyDescent="0.3">
      <c r="A22" s="31"/>
      <c r="B22" s="88"/>
      <c r="C22" s="69" t="s">
        <v>59</v>
      </c>
      <c r="D22" s="109">
        <f>SUM(D14:D21)</f>
        <v>14353087.920000002</v>
      </c>
      <c r="E22" s="108">
        <f>SUM(E14:E21)</f>
        <v>10047161.543999998</v>
      </c>
      <c r="F22" s="108">
        <f>SUM(F14:F21)</f>
        <v>3588271.9800000004</v>
      </c>
      <c r="G22" s="108">
        <f>SUM(G14:G21)</f>
        <v>717654.39600000018</v>
      </c>
      <c r="H22" s="79"/>
      <c r="I22" s="70"/>
    </row>
    <row r="23" spans="1:9" x14ac:dyDescent="0.3">
      <c r="A23" s="26"/>
      <c r="B23" s="19"/>
      <c r="C23" s="37" t="s">
        <v>18</v>
      </c>
      <c r="D23" s="72"/>
      <c r="E23" s="72"/>
      <c r="F23" s="72"/>
      <c r="G23" s="72"/>
      <c r="H23" s="34"/>
      <c r="I23" s="16"/>
    </row>
    <row r="24" spans="1:9" s="39" customFormat="1" ht="34.5" customHeight="1" x14ac:dyDescent="0.3">
      <c r="A24" s="71"/>
      <c r="B24" s="21">
        <v>14</v>
      </c>
      <c r="C24" s="7" t="s">
        <v>17</v>
      </c>
      <c r="D24" s="101">
        <v>2411770.5499999998</v>
      </c>
      <c r="E24" s="13">
        <f t="shared" ref="E24:E54" si="13">D24*70%</f>
        <v>1688239.3849999998</v>
      </c>
      <c r="F24" s="14">
        <f t="shared" ref="F24:F49" si="14">D24*25%</f>
        <v>602942.63749999995</v>
      </c>
      <c r="G24" s="15">
        <f t="shared" ref="G24:G33" si="15">D24*5%</f>
        <v>120588.5275</v>
      </c>
      <c r="H24" s="38"/>
      <c r="I24" s="74"/>
    </row>
    <row r="25" spans="1:9" s="39" customFormat="1" ht="65.25" customHeight="1" x14ac:dyDescent="0.3">
      <c r="A25" s="75" t="s">
        <v>53</v>
      </c>
      <c r="B25" s="68">
        <v>15</v>
      </c>
      <c r="C25" s="110" t="s">
        <v>30</v>
      </c>
      <c r="D25" s="111">
        <v>244800</v>
      </c>
      <c r="E25" s="112">
        <f t="shared" si="13"/>
        <v>171360</v>
      </c>
      <c r="F25" s="112">
        <f t="shared" si="14"/>
        <v>61200</v>
      </c>
      <c r="G25" s="113">
        <f t="shared" si="15"/>
        <v>12240</v>
      </c>
      <c r="H25" s="114"/>
      <c r="I25" s="115"/>
    </row>
    <row r="26" spans="1:9" s="39" customFormat="1" ht="63.75" customHeight="1" x14ac:dyDescent="0.3">
      <c r="A26" s="75"/>
      <c r="B26" s="21">
        <v>16</v>
      </c>
      <c r="C26" s="110" t="s">
        <v>23</v>
      </c>
      <c r="D26" s="111">
        <v>197200</v>
      </c>
      <c r="E26" s="112">
        <f t="shared" si="13"/>
        <v>138040</v>
      </c>
      <c r="F26" s="112">
        <f t="shared" si="14"/>
        <v>49300</v>
      </c>
      <c r="G26" s="113">
        <f t="shared" si="15"/>
        <v>9860</v>
      </c>
      <c r="H26" s="114"/>
      <c r="I26" s="115"/>
    </row>
    <row r="27" spans="1:9" s="39" customFormat="1" ht="63.75" customHeight="1" x14ac:dyDescent="0.3">
      <c r="A27" s="75" t="s">
        <v>53</v>
      </c>
      <c r="B27" s="68">
        <v>17</v>
      </c>
      <c r="C27" s="110" t="s">
        <v>24</v>
      </c>
      <c r="D27" s="111">
        <v>265200</v>
      </c>
      <c r="E27" s="112">
        <f t="shared" si="13"/>
        <v>185640</v>
      </c>
      <c r="F27" s="112">
        <f t="shared" si="14"/>
        <v>66300</v>
      </c>
      <c r="G27" s="113">
        <f t="shared" si="15"/>
        <v>13260</v>
      </c>
      <c r="H27" s="114"/>
      <c r="I27" s="115"/>
    </row>
    <row r="28" spans="1:9" s="39" customFormat="1" ht="84.75" customHeight="1" x14ac:dyDescent="0.3">
      <c r="A28" s="75"/>
      <c r="B28" s="21">
        <v>18</v>
      </c>
      <c r="C28" s="110" t="s">
        <v>34</v>
      </c>
      <c r="D28" s="111">
        <v>300000</v>
      </c>
      <c r="E28" s="112">
        <f t="shared" si="13"/>
        <v>210000</v>
      </c>
      <c r="F28" s="112">
        <f t="shared" si="14"/>
        <v>75000</v>
      </c>
      <c r="G28" s="113">
        <f t="shared" si="15"/>
        <v>15000</v>
      </c>
      <c r="H28" s="114"/>
      <c r="I28" s="115"/>
    </row>
    <row r="29" spans="1:9" s="39" customFormat="1" ht="57.75" customHeight="1" x14ac:dyDescent="0.3">
      <c r="A29" s="75" t="s">
        <v>53</v>
      </c>
      <c r="B29" s="68">
        <v>19</v>
      </c>
      <c r="C29" s="110" t="s">
        <v>35</v>
      </c>
      <c r="D29" s="111">
        <v>672993.37</v>
      </c>
      <c r="E29" s="112">
        <f t="shared" si="13"/>
        <v>471095.35899999994</v>
      </c>
      <c r="F29" s="112">
        <f t="shared" si="14"/>
        <v>168248.3425</v>
      </c>
      <c r="G29" s="113">
        <f t="shared" si="15"/>
        <v>33649.6685</v>
      </c>
      <c r="H29" s="114"/>
      <c r="I29" s="115"/>
    </row>
    <row r="30" spans="1:9" s="36" customFormat="1" ht="45" customHeight="1" x14ac:dyDescent="0.3">
      <c r="A30" s="76"/>
      <c r="B30" s="21">
        <v>20</v>
      </c>
      <c r="C30" s="110" t="s">
        <v>40</v>
      </c>
      <c r="D30" s="111">
        <v>198000</v>
      </c>
      <c r="E30" s="112">
        <f t="shared" si="13"/>
        <v>138600</v>
      </c>
      <c r="F30" s="112">
        <f t="shared" si="14"/>
        <v>49500</v>
      </c>
      <c r="G30" s="113">
        <f t="shared" si="15"/>
        <v>9900</v>
      </c>
      <c r="H30" s="114"/>
      <c r="I30" s="115"/>
    </row>
    <row r="31" spans="1:9" s="36" customFormat="1" ht="44.25" customHeight="1" x14ac:dyDescent="0.3">
      <c r="A31" s="76"/>
      <c r="B31" s="68">
        <v>21</v>
      </c>
      <c r="C31" s="110" t="s">
        <v>36</v>
      </c>
      <c r="D31" s="111">
        <v>100000</v>
      </c>
      <c r="E31" s="112">
        <f t="shared" si="13"/>
        <v>70000</v>
      </c>
      <c r="F31" s="112">
        <f t="shared" si="14"/>
        <v>25000</v>
      </c>
      <c r="G31" s="113">
        <f t="shared" si="15"/>
        <v>5000</v>
      </c>
      <c r="H31" s="38"/>
      <c r="I31" s="74"/>
    </row>
    <row r="32" spans="1:9" s="36" customFormat="1" ht="44.25" customHeight="1" x14ac:dyDescent="0.3">
      <c r="A32" s="73"/>
      <c r="B32" s="21">
        <v>22</v>
      </c>
      <c r="C32" s="110" t="s">
        <v>41</v>
      </c>
      <c r="D32" s="111">
        <v>331144.88</v>
      </c>
      <c r="E32" s="112">
        <f t="shared" si="13"/>
        <v>231801.416</v>
      </c>
      <c r="F32" s="112">
        <f t="shared" si="14"/>
        <v>82786.22</v>
      </c>
      <c r="G32" s="113">
        <f t="shared" si="15"/>
        <v>16557.244000000002</v>
      </c>
      <c r="H32" s="38"/>
      <c r="I32" s="74"/>
    </row>
    <row r="33" spans="1:9" s="36" customFormat="1" ht="48.75" customHeight="1" x14ac:dyDescent="0.3">
      <c r="A33" s="76"/>
      <c r="B33" s="68">
        <v>23</v>
      </c>
      <c r="C33" s="110" t="s">
        <v>64</v>
      </c>
      <c r="D33" s="121">
        <v>66000</v>
      </c>
      <c r="E33" s="112">
        <f t="shared" si="13"/>
        <v>46200</v>
      </c>
      <c r="F33" s="112">
        <f t="shared" si="14"/>
        <v>16500</v>
      </c>
      <c r="G33" s="113">
        <f t="shared" si="15"/>
        <v>3300</v>
      </c>
      <c r="H33" s="38"/>
      <c r="I33" s="74"/>
    </row>
    <row r="34" spans="1:9" s="83" customFormat="1" ht="25.9" customHeight="1" x14ac:dyDescent="0.3">
      <c r="A34" s="80"/>
      <c r="B34" s="21"/>
      <c r="C34" s="81" t="s">
        <v>58</v>
      </c>
      <c r="D34" s="86">
        <f>SUM(D24:D33)</f>
        <v>4787108.8</v>
      </c>
      <c r="E34" s="86">
        <f>SUM(E24:E33)</f>
        <v>3350976.16</v>
      </c>
      <c r="F34" s="86">
        <f>SUM(F24:F33)</f>
        <v>1196777.2</v>
      </c>
      <c r="G34" s="86">
        <f>SUM(G24:G33)</f>
        <v>239355.44</v>
      </c>
      <c r="H34" s="82"/>
      <c r="I34" s="46"/>
    </row>
    <row r="35" spans="1:9" ht="23.25" customHeight="1" x14ac:dyDescent="0.3">
      <c r="A35" s="26"/>
      <c r="B35" s="16"/>
      <c r="C35" s="22" t="s">
        <v>16</v>
      </c>
      <c r="H35" s="34"/>
      <c r="I35" s="16"/>
    </row>
    <row r="36" spans="1:9" ht="90" customHeight="1" x14ac:dyDescent="0.3">
      <c r="A36" s="26"/>
      <c r="B36" s="11">
        <v>24</v>
      </c>
      <c r="C36" s="53" t="s">
        <v>49</v>
      </c>
      <c r="D36" s="67">
        <v>189351</v>
      </c>
      <c r="E36" s="54">
        <f>D36*70%</f>
        <v>132545.69999999998</v>
      </c>
      <c r="F36" s="54">
        <f>D36*25%</f>
        <v>47337.75</v>
      </c>
      <c r="G36" s="54">
        <f>D36*5%</f>
        <v>9467.5500000000011</v>
      </c>
      <c r="H36" s="32"/>
      <c r="I36" s="27"/>
    </row>
    <row r="37" spans="1:9" ht="81" customHeight="1" x14ac:dyDescent="0.3">
      <c r="A37" s="26"/>
      <c r="B37" s="11">
        <v>25</v>
      </c>
      <c r="C37" s="55" t="s">
        <v>48</v>
      </c>
      <c r="D37" s="67">
        <v>189351</v>
      </c>
      <c r="E37" s="54">
        <f>D37*70%</f>
        <v>132545.69999999998</v>
      </c>
      <c r="F37" s="54">
        <f>D37*25%</f>
        <v>47337.75</v>
      </c>
      <c r="G37" s="54">
        <f>D37*5%</f>
        <v>9467.5500000000011</v>
      </c>
      <c r="H37" s="32"/>
      <c r="I37" s="27"/>
    </row>
    <row r="38" spans="1:9" ht="42.75" customHeight="1" x14ac:dyDescent="0.3">
      <c r="A38" s="26"/>
      <c r="B38" s="11">
        <v>26</v>
      </c>
      <c r="C38" s="53" t="s">
        <v>46</v>
      </c>
      <c r="D38" s="67">
        <v>83000</v>
      </c>
      <c r="E38" s="54">
        <f t="shared" ref="E38:E40" si="16">D38*70%</f>
        <v>58099.999999999993</v>
      </c>
      <c r="F38" s="54">
        <f t="shared" ref="F38:F40" si="17">D38*25%</f>
        <v>20750</v>
      </c>
      <c r="G38" s="54">
        <f t="shared" ref="G38:G40" si="18">D38*5%</f>
        <v>4150</v>
      </c>
      <c r="H38" s="32"/>
      <c r="I38" s="27"/>
    </row>
    <row r="39" spans="1:9" ht="42.75" customHeight="1" x14ac:dyDescent="0.3">
      <c r="A39" s="26"/>
      <c r="B39" s="11">
        <v>27</v>
      </c>
      <c r="C39" s="116" t="s">
        <v>61</v>
      </c>
      <c r="D39" s="67">
        <v>199968.74</v>
      </c>
      <c r="E39" s="54">
        <f t="shared" si="16"/>
        <v>139978.11799999999</v>
      </c>
      <c r="F39" s="54">
        <f t="shared" si="17"/>
        <v>49992.184999999998</v>
      </c>
      <c r="G39" s="54">
        <f t="shared" si="18"/>
        <v>9998.4369999999999</v>
      </c>
      <c r="H39" s="32"/>
      <c r="I39" s="27"/>
    </row>
    <row r="40" spans="1:9" ht="42.75" customHeight="1" x14ac:dyDescent="0.3">
      <c r="A40" s="26"/>
      <c r="B40" s="11">
        <v>28</v>
      </c>
      <c r="C40" s="53" t="s">
        <v>47</v>
      </c>
      <c r="D40" s="67">
        <v>348330</v>
      </c>
      <c r="E40" s="54">
        <f t="shared" si="16"/>
        <v>243830.99999999997</v>
      </c>
      <c r="F40" s="54">
        <f t="shared" si="17"/>
        <v>87082.5</v>
      </c>
      <c r="G40" s="54">
        <f t="shared" si="18"/>
        <v>17416.5</v>
      </c>
      <c r="H40" s="32"/>
      <c r="I40" s="27"/>
    </row>
    <row r="41" spans="1:9" ht="47.25" customHeight="1" x14ac:dyDescent="0.3">
      <c r="A41" s="26"/>
      <c r="B41" s="84"/>
      <c r="C41" s="85" t="s">
        <v>58</v>
      </c>
      <c r="D41" s="87">
        <f>SUM(D36:D40)</f>
        <v>1010000.74</v>
      </c>
      <c r="E41" s="87">
        <f>SUM(E36:E40)</f>
        <v>707000.51799999992</v>
      </c>
      <c r="F41" s="87">
        <f>SUM(F36:F40)</f>
        <v>252500.185</v>
      </c>
      <c r="G41" s="87">
        <f>SUM(G36:G40)</f>
        <v>50500.037000000004</v>
      </c>
      <c r="H41" s="32"/>
      <c r="I41" s="27"/>
    </row>
    <row r="42" spans="1:9" x14ac:dyDescent="0.3">
      <c r="A42" s="26"/>
      <c r="B42" s="20"/>
      <c r="C42" s="6" t="s">
        <v>19</v>
      </c>
      <c r="H42" s="34"/>
      <c r="I42" s="16"/>
    </row>
    <row r="43" spans="1:9" ht="61.5" customHeight="1" x14ac:dyDescent="0.3">
      <c r="A43" s="26"/>
      <c r="B43" s="11">
        <v>29</v>
      </c>
      <c r="C43" s="47" t="s">
        <v>50</v>
      </c>
      <c r="D43" s="48">
        <v>845796</v>
      </c>
      <c r="E43" s="49">
        <f t="shared" ref="E43" si="19">D43*70%</f>
        <v>592057.19999999995</v>
      </c>
      <c r="F43" s="49">
        <f t="shared" ref="F43" si="20">D43*25%</f>
        <v>211449</v>
      </c>
      <c r="G43" s="50">
        <f t="shared" ref="G43:G47" si="21">D43*5%</f>
        <v>42289.8</v>
      </c>
      <c r="H43" s="40"/>
      <c r="I43" s="27" t="s">
        <v>42</v>
      </c>
    </row>
    <row r="44" spans="1:9" ht="55.5" customHeight="1" x14ac:dyDescent="0.3">
      <c r="A44" s="26"/>
      <c r="B44" s="51">
        <v>30</v>
      </c>
      <c r="C44" s="47" t="s">
        <v>7</v>
      </c>
      <c r="D44" s="48">
        <v>193456</v>
      </c>
      <c r="E44" s="49">
        <f t="shared" si="13"/>
        <v>135419.19999999998</v>
      </c>
      <c r="F44" s="49">
        <f t="shared" si="14"/>
        <v>48364</v>
      </c>
      <c r="G44" s="50">
        <f t="shared" si="21"/>
        <v>9672.8000000000011</v>
      </c>
      <c r="H44" s="40"/>
      <c r="I44" s="27" t="s">
        <v>43</v>
      </c>
    </row>
    <row r="45" spans="1:9" ht="57.75" customHeight="1" x14ac:dyDescent="0.3">
      <c r="A45" s="26"/>
      <c r="B45" s="11">
        <v>31</v>
      </c>
      <c r="C45" s="47" t="s">
        <v>8</v>
      </c>
      <c r="D45" s="48">
        <v>340170</v>
      </c>
      <c r="E45" s="49">
        <f t="shared" si="13"/>
        <v>238118.99999999997</v>
      </c>
      <c r="F45" s="49">
        <f t="shared" si="14"/>
        <v>85042.5</v>
      </c>
      <c r="G45" s="50">
        <f t="shared" si="21"/>
        <v>17008.5</v>
      </c>
      <c r="H45" s="52"/>
      <c r="I45" s="51"/>
    </row>
    <row r="46" spans="1:9" s="33" customFormat="1" ht="41.25" customHeight="1" x14ac:dyDescent="0.3">
      <c r="A46" s="31"/>
      <c r="B46" s="51">
        <v>32</v>
      </c>
      <c r="C46" s="47" t="s">
        <v>12</v>
      </c>
      <c r="D46" s="48">
        <v>471250</v>
      </c>
      <c r="E46" s="49">
        <f t="shared" si="13"/>
        <v>329875</v>
      </c>
      <c r="F46" s="49">
        <f t="shared" si="14"/>
        <v>117812.5</v>
      </c>
      <c r="G46" s="50">
        <f t="shared" si="21"/>
        <v>23562.5</v>
      </c>
      <c r="H46" s="40"/>
      <c r="I46" s="27"/>
    </row>
    <row r="47" spans="1:9" ht="45" customHeight="1" x14ac:dyDescent="0.3">
      <c r="A47" s="26"/>
      <c r="B47" s="11">
        <v>33</v>
      </c>
      <c r="C47" s="47" t="s">
        <v>25</v>
      </c>
      <c r="D47" s="48">
        <v>572031.6</v>
      </c>
      <c r="E47" s="49">
        <f t="shared" si="13"/>
        <v>400422.11999999994</v>
      </c>
      <c r="F47" s="49">
        <f t="shared" si="14"/>
        <v>143007.9</v>
      </c>
      <c r="G47" s="50">
        <f t="shared" si="21"/>
        <v>28601.58</v>
      </c>
      <c r="H47" s="32"/>
      <c r="I47" s="27"/>
    </row>
    <row r="48" spans="1:9" ht="51.75" customHeight="1" x14ac:dyDescent="0.3">
      <c r="A48" s="26"/>
      <c r="B48" s="51">
        <v>34</v>
      </c>
      <c r="C48" s="47" t="s">
        <v>13</v>
      </c>
      <c r="D48" s="48">
        <v>295970.40000000002</v>
      </c>
      <c r="E48" s="49">
        <f t="shared" si="13"/>
        <v>207179.28</v>
      </c>
      <c r="F48" s="49">
        <f t="shared" si="14"/>
        <v>73992.600000000006</v>
      </c>
      <c r="G48" s="50">
        <f t="shared" ref="G48:G54" si="22">D48*5%</f>
        <v>14798.520000000002</v>
      </c>
      <c r="H48" s="32"/>
      <c r="I48" s="27"/>
    </row>
    <row r="49" spans="1:10" ht="32.25" customHeight="1" x14ac:dyDescent="0.3">
      <c r="A49" s="26"/>
      <c r="B49" s="11">
        <v>35</v>
      </c>
      <c r="C49" s="47" t="s">
        <v>26</v>
      </c>
      <c r="D49" s="48">
        <v>300310.25</v>
      </c>
      <c r="E49" s="49">
        <f t="shared" si="13"/>
        <v>210217.17499999999</v>
      </c>
      <c r="F49" s="49">
        <f t="shared" si="14"/>
        <v>75077.5625</v>
      </c>
      <c r="G49" s="50">
        <f t="shared" si="22"/>
        <v>15015.512500000001</v>
      </c>
      <c r="H49" s="35"/>
      <c r="I49" s="28"/>
    </row>
    <row r="50" spans="1:10" ht="34.5" customHeight="1" x14ac:dyDescent="0.3">
      <c r="A50" s="26"/>
      <c r="B50" s="51">
        <v>36</v>
      </c>
      <c r="C50" s="47" t="s">
        <v>14</v>
      </c>
      <c r="D50" s="48">
        <v>749618.8</v>
      </c>
      <c r="E50" s="49">
        <f t="shared" si="13"/>
        <v>524733.16</v>
      </c>
      <c r="F50" s="49">
        <f>D50*25%</f>
        <v>187404.7</v>
      </c>
      <c r="G50" s="50">
        <f t="shared" si="22"/>
        <v>37480.94</v>
      </c>
      <c r="H50" s="32"/>
      <c r="I50" s="27"/>
    </row>
    <row r="51" spans="1:10" ht="33" customHeight="1" x14ac:dyDescent="0.3">
      <c r="A51" s="26"/>
      <c r="B51" s="11">
        <v>37</v>
      </c>
      <c r="C51" s="47" t="s">
        <v>15</v>
      </c>
      <c r="D51" s="48">
        <v>300310.25</v>
      </c>
      <c r="E51" s="49">
        <f t="shared" si="13"/>
        <v>210217.17499999999</v>
      </c>
      <c r="F51" s="49">
        <f>D51*25%</f>
        <v>75077.5625</v>
      </c>
      <c r="G51" s="50">
        <f t="shared" si="22"/>
        <v>15015.512500000001</v>
      </c>
      <c r="H51" s="32"/>
      <c r="I51" s="27"/>
    </row>
    <row r="52" spans="1:10" ht="27.75" customHeight="1" x14ac:dyDescent="0.3">
      <c r="A52" s="26"/>
      <c r="B52" s="51">
        <v>38</v>
      </c>
      <c r="C52" s="47" t="s">
        <v>27</v>
      </c>
      <c r="D52" s="48">
        <v>48826</v>
      </c>
      <c r="E52" s="49">
        <f t="shared" si="13"/>
        <v>34178.199999999997</v>
      </c>
      <c r="F52" s="49">
        <f>D52*25%</f>
        <v>12206.5</v>
      </c>
      <c r="G52" s="50">
        <f t="shared" si="22"/>
        <v>2441.3000000000002</v>
      </c>
      <c r="H52" s="32"/>
      <c r="I52" s="27"/>
    </row>
    <row r="53" spans="1:10" ht="31.5" customHeight="1" x14ac:dyDescent="0.3">
      <c r="A53" s="26"/>
      <c r="B53" s="11">
        <v>39</v>
      </c>
      <c r="C53" s="47" t="s">
        <v>28</v>
      </c>
      <c r="D53" s="48">
        <v>48826</v>
      </c>
      <c r="E53" s="49">
        <f t="shared" si="13"/>
        <v>34178.199999999997</v>
      </c>
      <c r="F53" s="49">
        <f t="shared" ref="F53:F54" si="23">D53*25%</f>
        <v>12206.5</v>
      </c>
      <c r="G53" s="50">
        <f t="shared" si="22"/>
        <v>2441.3000000000002</v>
      </c>
      <c r="H53" s="32"/>
      <c r="I53" s="27"/>
      <c r="J53" s="24" t="s">
        <v>44</v>
      </c>
    </row>
    <row r="54" spans="1:10" ht="36.75" customHeight="1" x14ac:dyDescent="0.3">
      <c r="A54" s="26"/>
      <c r="B54" s="51">
        <v>40</v>
      </c>
      <c r="C54" s="47" t="s">
        <v>29</v>
      </c>
      <c r="D54" s="48">
        <v>48826</v>
      </c>
      <c r="E54" s="49">
        <f t="shared" si="13"/>
        <v>34178.199999999997</v>
      </c>
      <c r="F54" s="49">
        <f t="shared" si="23"/>
        <v>12206.5</v>
      </c>
      <c r="G54" s="50">
        <f t="shared" si="22"/>
        <v>2441.3000000000002</v>
      </c>
      <c r="H54" s="32"/>
      <c r="I54" s="27"/>
    </row>
    <row r="55" spans="1:10" ht="33" customHeight="1" x14ac:dyDescent="0.3">
      <c r="A55" s="26"/>
      <c r="B55" s="11">
        <v>41</v>
      </c>
      <c r="C55" s="47" t="s">
        <v>45</v>
      </c>
      <c r="D55" s="48">
        <v>100000</v>
      </c>
      <c r="E55" s="49">
        <f t="shared" ref="E55:E56" si="24">D55*70%</f>
        <v>70000</v>
      </c>
      <c r="F55" s="49">
        <f t="shared" ref="F55:F56" si="25">D55*25%</f>
        <v>25000</v>
      </c>
      <c r="G55" s="50">
        <f t="shared" ref="G55:G56" si="26">D55*5%</f>
        <v>5000</v>
      </c>
      <c r="H55" s="32"/>
      <c r="I55" s="27"/>
    </row>
    <row r="56" spans="1:10" ht="42" customHeight="1" x14ac:dyDescent="0.3">
      <c r="A56" s="26"/>
      <c r="B56" s="51">
        <v>42</v>
      </c>
      <c r="C56" s="47" t="s">
        <v>33</v>
      </c>
      <c r="D56" s="48">
        <v>99000</v>
      </c>
      <c r="E56" s="49">
        <f t="shared" si="24"/>
        <v>69300</v>
      </c>
      <c r="F56" s="49">
        <f t="shared" si="25"/>
        <v>24750</v>
      </c>
      <c r="G56" s="50">
        <f t="shared" si="26"/>
        <v>4950</v>
      </c>
      <c r="H56" s="32"/>
      <c r="I56" s="27"/>
    </row>
    <row r="57" spans="1:10" ht="42" customHeight="1" x14ac:dyDescent="0.3">
      <c r="A57" s="26"/>
      <c r="B57" s="11"/>
      <c r="C57" s="7" t="s">
        <v>58</v>
      </c>
      <c r="D57" s="87">
        <f>SUM(D43:D56)</f>
        <v>4414391.3</v>
      </c>
      <c r="E57" s="87">
        <f>SUM(E43:E56)</f>
        <v>3090073.91</v>
      </c>
      <c r="F57" s="87">
        <f>SUM(F43:F56)</f>
        <v>1103597.825</v>
      </c>
      <c r="G57" s="87">
        <f>SUM(G43:G56)</f>
        <v>220719.565</v>
      </c>
      <c r="H57" s="32"/>
      <c r="I57" s="27"/>
    </row>
    <row r="59" spans="1:10" ht="22.5" customHeight="1" x14ac:dyDescent="0.3">
      <c r="C59" s="41" t="s">
        <v>11</v>
      </c>
      <c r="D59" s="43">
        <f>SUM(D12,D22,D34,D41,D57)</f>
        <v>32394627.48</v>
      </c>
      <c r="E59" s="43">
        <f>E5+E7+E9+E10+E11+E14+E15+E16+E17+E18+E19+E20+E21+E24+E25+E26+E27+E28+E29+E30+E31+E32+E33+E36+E37+E38+E39+E40+E43+E44+E45+E46+E47+E48+E49+E50+E51+E52+E53+E54+E55+E56</f>
        <v>22676239.236000001</v>
      </c>
      <c r="F59" s="43">
        <f>SUM(F12,F22,F34,F41,F57)</f>
        <v>8098656.8700000001</v>
      </c>
      <c r="G59" s="43">
        <f>SUM(G12,G22,G34,G41,G57)</f>
        <v>1619731.3740000001</v>
      </c>
      <c r="H59" s="32"/>
      <c r="I59" s="30"/>
    </row>
    <row r="60" spans="1:10" ht="19.5" x14ac:dyDescent="0.35">
      <c r="D60" s="25"/>
      <c r="E60" s="42" t="s">
        <v>62</v>
      </c>
      <c r="F60" s="42"/>
      <c r="G60" s="42"/>
    </row>
    <row r="61" spans="1:10" x14ac:dyDescent="0.3">
      <c r="D61" s="25"/>
      <c r="E61" s="25"/>
      <c r="F61" s="25"/>
      <c r="G61" s="25"/>
    </row>
  </sheetData>
  <mergeCells count="12">
    <mergeCell ref="H5:H6"/>
    <mergeCell ref="I5:I6"/>
    <mergeCell ref="D7:D8"/>
    <mergeCell ref="E7:E8"/>
    <mergeCell ref="F7:F8"/>
    <mergeCell ref="G7:G8"/>
    <mergeCell ref="H7:H8"/>
    <mergeCell ref="I7:I8"/>
    <mergeCell ref="D5:D6"/>
    <mergeCell ref="E5:E6"/>
    <mergeCell ref="F5:F6"/>
    <mergeCell ref="G5:G6"/>
  </mergeCells>
  <pageMargins left="0.70866141732283472" right="0.70866141732283472" top="0.74803149606299213" bottom="0.74803149606299213" header="0.31496062992125984" footer="0.31496062992125984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2025-04-15T10:43:08Z</dcterms:modified>
</cp:coreProperties>
</file>